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codeName="ThisWorkbook" checkCompatibility="1"/>
  <mc:AlternateContent xmlns:mc="http://schemas.openxmlformats.org/markup-compatibility/2006">
    <mc:Choice Requires="x15">
      <x15ac:absPath xmlns:x15ac="http://schemas.microsoft.com/office/spreadsheetml/2010/11/ac" url="/Users/tlane/Desktop/"/>
    </mc:Choice>
  </mc:AlternateContent>
  <bookViews>
    <workbookView xWindow="120" yWindow="460" windowWidth="16140" windowHeight="10060"/>
  </bookViews>
  <sheets>
    <sheet name="SelectPlayers" sheetId="1" r:id="rId1"/>
    <sheet name="NamesUsed" sheetId="9" r:id="rId2"/>
    <sheet name="Lists" sheetId="8" r:id="rId3"/>
    <sheet name="Players" sheetId="10" state="hidden" r:id="rId4"/>
  </sheets>
  <definedNames>
    <definedName name="PlayerPickList">NamesUsed!#REF!:INDEX(NamesUsed!K$5:K$10,MAX(NamesUsed!A$5:A$5),1)</definedName>
    <definedName name="_xlnm.Print_Area" localSheetId="0">SelectPlayers!$A$1:$I$49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8" i="1" l="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6" i="9"/>
  <c r="D7" i="9"/>
  <c r="D8" i="9"/>
  <c r="D9" i="9"/>
  <c r="D10" i="9"/>
  <c r="E6" i="9"/>
  <c r="E7" i="9"/>
  <c r="E8" i="9"/>
  <c r="E9" i="9"/>
  <c r="E10" i="9"/>
  <c r="F6" i="9"/>
  <c r="F7" i="9"/>
  <c r="F8" i="9"/>
  <c r="F9" i="9"/>
  <c r="F10" i="9"/>
  <c r="G6" i="9"/>
  <c r="G7" i="9"/>
  <c r="G8" i="9"/>
  <c r="G9" i="9"/>
  <c r="G10" i="9"/>
  <c r="H6" i="9"/>
  <c r="H7" i="9"/>
  <c r="H8" i="9"/>
  <c r="H9" i="9"/>
  <c r="H10" i="9"/>
  <c r="I6" i="9"/>
  <c r="I7" i="9"/>
  <c r="I8" i="9"/>
  <c r="I9" i="9"/>
  <c r="I10" i="9"/>
  <c r="J6" i="9"/>
  <c r="J7" i="9"/>
  <c r="J8" i="9"/>
  <c r="J9" i="9"/>
  <c r="J10" i="9"/>
  <c r="K6" i="9"/>
  <c r="K7" i="9"/>
  <c r="K8" i="9"/>
  <c r="K9" i="9"/>
  <c r="K10" i="9"/>
  <c r="L6" i="9"/>
  <c r="L7" i="9"/>
  <c r="L8" i="9"/>
  <c r="L9" i="9"/>
  <c r="L10" i="9"/>
  <c r="C6" i="10"/>
  <c r="D6" i="10"/>
  <c r="E6" i="10"/>
  <c r="F6" i="10"/>
  <c r="G6" i="10"/>
  <c r="H6" i="10"/>
  <c r="I6" i="10"/>
  <c r="J6" i="10"/>
  <c r="K6" i="10"/>
  <c r="C7" i="10"/>
  <c r="D7" i="10"/>
  <c r="E7" i="10"/>
  <c r="F7" i="10"/>
  <c r="G7" i="10"/>
  <c r="H7" i="10"/>
  <c r="I7" i="10"/>
  <c r="J7" i="10"/>
  <c r="K7" i="10"/>
  <c r="C8" i="10"/>
  <c r="D8" i="10"/>
  <c r="E8" i="10"/>
  <c r="F8" i="10"/>
  <c r="G8" i="10"/>
  <c r="H8" i="10"/>
  <c r="I8" i="10"/>
  <c r="J8" i="10"/>
  <c r="K8" i="10"/>
  <c r="C9" i="10"/>
  <c r="L5" i="9"/>
  <c r="D40" i="1"/>
  <c r="D41" i="1"/>
  <c r="B5" i="10"/>
  <c r="C5" i="10"/>
  <c r="D9" i="10"/>
  <c r="E9" i="10"/>
  <c r="F9" i="10"/>
  <c r="G9" i="10"/>
  <c r="H9" i="10"/>
  <c r="I9" i="10"/>
  <c r="J9" i="10"/>
  <c r="K9" i="10"/>
  <c r="C10" i="10"/>
  <c r="D10" i="10"/>
  <c r="E10" i="10"/>
  <c r="F10" i="10"/>
  <c r="G10" i="10"/>
  <c r="H10" i="10"/>
  <c r="I10" i="10"/>
  <c r="J10" i="10"/>
  <c r="K10" i="10"/>
  <c r="C11" i="10"/>
  <c r="D11" i="10"/>
  <c r="E11" i="10"/>
  <c r="F11" i="10"/>
  <c r="G11" i="10"/>
  <c r="H11" i="10"/>
  <c r="I11" i="10"/>
  <c r="J11" i="10"/>
  <c r="K11" i="10"/>
  <c r="C12" i="10"/>
  <c r="D12" i="10"/>
  <c r="E12" i="10"/>
  <c r="F12" i="10"/>
  <c r="G12" i="10"/>
  <c r="H12" i="10"/>
  <c r="I12" i="10"/>
  <c r="J12" i="10"/>
  <c r="K12" i="10"/>
  <c r="C13" i="10"/>
  <c r="D13" i="10"/>
  <c r="E13" i="10"/>
  <c r="F13" i="10"/>
  <c r="G13" i="10"/>
  <c r="H13" i="10"/>
  <c r="I13" i="10"/>
  <c r="J13" i="10"/>
  <c r="K13" i="10"/>
  <c r="C14" i="10"/>
  <c r="D14" i="10"/>
  <c r="E14" i="10"/>
  <c r="F14" i="10"/>
  <c r="G14" i="10"/>
  <c r="H14" i="10"/>
  <c r="I14" i="10"/>
  <c r="J14" i="10"/>
  <c r="K14" i="10"/>
  <c r="C15" i="10"/>
  <c r="D15" i="10"/>
  <c r="E15" i="10"/>
  <c r="F15" i="10"/>
  <c r="G15" i="10"/>
  <c r="H15" i="10"/>
  <c r="I15" i="10"/>
  <c r="J15" i="10"/>
  <c r="K15" i="10"/>
  <c r="N9" i="10"/>
  <c r="H5" i="9"/>
  <c r="O14" i="10"/>
  <c r="I5" i="10"/>
  <c r="H5" i="10"/>
  <c r="K5" i="10"/>
  <c r="F5" i="10"/>
  <c r="E5" i="10"/>
  <c r="J5" i="10"/>
  <c r="G5" i="10"/>
  <c r="D5" i="10"/>
  <c r="Q13" i="10"/>
  <c r="Q9" i="10"/>
  <c r="Q15" i="10"/>
  <c r="T14" i="10"/>
  <c r="L10" i="10"/>
  <c r="T6" i="10"/>
  <c r="O13" i="10"/>
  <c r="M8" i="10"/>
  <c r="Q6" i="10"/>
  <c r="L14" i="10"/>
  <c r="M13" i="10"/>
  <c r="M11" i="10"/>
  <c r="N10" i="10"/>
  <c r="S9" i="10"/>
  <c r="O7" i="10"/>
  <c r="M12" i="10"/>
  <c r="O11" i="10"/>
  <c r="Q10" i="10"/>
  <c r="O6" i="10"/>
  <c r="L9" i="10"/>
  <c r="T15" i="10"/>
  <c r="N14" i="10"/>
  <c r="S13" i="10"/>
  <c r="Q11" i="10"/>
  <c r="S10" i="10"/>
  <c r="S7" i="10"/>
  <c r="O15" i="10"/>
  <c r="Q14" i="10"/>
  <c r="L13" i="10"/>
  <c r="O10" i="10"/>
  <c r="N15" i="10"/>
  <c r="P14" i="10"/>
  <c r="R13" i="10"/>
  <c r="T12" i="10"/>
  <c r="L12" i="10"/>
  <c r="N11" i="10"/>
  <c r="P10" i="10"/>
  <c r="R9" i="10"/>
  <c r="T8" i="10"/>
  <c r="L8" i="10"/>
  <c r="N7" i="10"/>
  <c r="P6" i="10"/>
  <c r="M7" i="10"/>
  <c r="P13" i="10"/>
  <c r="R12" i="10"/>
  <c r="T11" i="10"/>
  <c r="L11" i="10"/>
  <c r="P9" i="10"/>
  <c r="R8" i="10"/>
  <c r="T7" i="10"/>
  <c r="L7" i="10"/>
  <c r="N6" i="10"/>
  <c r="S12" i="10"/>
  <c r="L15" i="10"/>
  <c r="S15" i="10"/>
  <c r="M14" i="10"/>
  <c r="Q12" i="10"/>
  <c r="S11" i="10"/>
  <c r="M10" i="10"/>
  <c r="O9" i="10"/>
  <c r="Q8" i="10"/>
  <c r="M6" i="10"/>
  <c r="M15" i="10"/>
  <c r="R15" i="10"/>
  <c r="N13" i="10"/>
  <c r="P12" i="10"/>
  <c r="R11" i="10"/>
  <c r="T10" i="10"/>
  <c r="P8" i="10"/>
  <c r="R7" i="10"/>
  <c r="L6" i="10"/>
  <c r="S14" i="10"/>
  <c r="O12" i="10"/>
  <c r="M9" i="10"/>
  <c r="O8" i="10"/>
  <c r="Q7" i="10"/>
  <c r="S6" i="10"/>
  <c r="S8" i="10"/>
  <c r="P15" i="10"/>
  <c r="R14" i="10"/>
  <c r="T13" i="10"/>
  <c r="N12" i="10"/>
  <c r="P11" i="10"/>
  <c r="R10" i="10"/>
  <c r="T9" i="10"/>
  <c r="N8" i="10"/>
  <c r="P7" i="10"/>
  <c r="R6" i="10"/>
  <c r="R5" i="9"/>
  <c r="R10" i="9"/>
  <c r="R7" i="9"/>
  <c r="R8" i="9"/>
  <c r="R6" i="9"/>
  <c r="R9" i="9"/>
  <c r="E5" i="9"/>
  <c r="G5" i="9"/>
  <c r="L5" i="10"/>
  <c r="N5" i="10"/>
  <c r="P5" i="10"/>
  <c r="M5" i="10"/>
  <c r="Q5" i="10"/>
  <c r="R5" i="10"/>
  <c r="O5" i="10"/>
  <c r="T5" i="10"/>
  <c r="S5" i="10"/>
  <c r="O6" i="9"/>
  <c r="O5" i="9"/>
  <c r="Q5" i="9"/>
  <c r="Q8" i="9"/>
  <c r="O9" i="9"/>
  <c r="O7" i="9"/>
  <c r="D5" i="9"/>
  <c r="O8" i="9"/>
  <c r="O10" i="9"/>
  <c r="J5" i="9"/>
  <c r="I5" i="9"/>
  <c r="C5" i="9"/>
  <c r="N8" i="9"/>
  <c r="N6" i="9"/>
  <c r="N9" i="9"/>
  <c r="N7" i="9"/>
  <c r="N5" i="9"/>
  <c r="N10" i="9"/>
  <c r="Q9" i="9"/>
  <c r="T7" i="9"/>
  <c r="T5" i="9"/>
  <c r="S10" i="9"/>
  <c r="K5" i="9"/>
  <c r="Q10" i="9"/>
  <c r="Q7" i="9"/>
  <c r="Q6" i="9"/>
  <c r="T6" i="9"/>
  <c r="T10" i="9"/>
  <c r="S5" i="9"/>
  <c r="S8" i="9"/>
  <c r="C6" i="9"/>
  <c r="C7" i="9"/>
  <c r="S7" i="9"/>
  <c r="S9" i="9"/>
  <c r="F5" i="9"/>
  <c r="T9" i="9"/>
  <c r="T8" i="9"/>
  <c r="S6" i="9"/>
  <c r="C8" i="9"/>
  <c r="C9" i="9"/>
  <c r="C10" i="9"/>
  <c r="U10" i="9"/>
  <c r="U7" i="9"/>
  <c r="U9" i="9"/>
  <c r="U5" i="9"/>
  <c r="U8" i="9"/>
  <c r="U6" i="9"/>
  <c r="P7" i="9"/>
  <c r="P8" i="9"/>
  <c r="P5" i="9"/>
  <c r="P6" i="9"/>
  <c r="P10" i="9"/>
  <c r="P9" i="9"/>
  <c r="M10" i="9"/>
  <c r="M8" i="9"/>
  <c r="M5" i="9"/>
  <c r="M7" i="9"/>
  <c r="M6" i="9"/>
  <c r="M9" i="9"/>
</calcChain>
</file>

<file path=xl/comments1.xml><?xml version="1.0" encoding="utf-8"?>
<comments xmlns="http://schemas.openxmlformats.org/spreadsheetml/2006/main">
  <authors>
    <author>St Johns River State College</author>
  </authors>
  <commentList>
    <comment ref="C7" authorId="0">
      <text>
        <r>
          <rPr>
            <b/>
            <sz val="9"/>
            <color indexed="81"/>
            <rFont val="Tahoma"/>
            <family val="2"/>
          </rPr>
          <t>St Johns River State College:</t>
        </r>
        <r>
          <rPr>
            <sz val="9"/>
            <color indexed="81"/>
            <rFont val="Tahoma"/>
            <family val="2"/>
          </rPr>
          <t xml:space="preserve">
Choose your courses in this column with the dropdown.  If you make a mistake, just hit backspace.</t>
        </r>
      </text>
    </comment>
    <comment ref="B8" authorId="0">
      <text>
        <r>
          <rPr>
            <b/>
            <sz val="9"/>
            <color indexed="81"/>
            <rFont val="Tahoma"/>
            <family val="2"/>
          </rPr>
          <t>St Johns River State College:</t>
        </r>
        <r>
          <rPr>
            <sz val="9"/>
            <color indexed="81"/>
            <rFont val="Tahoma"/>
            <family val="2"/>
          </rPr>
          <t xml:space="preserve">
Enter Term and Year</t>
        </r>
      </text>
    </comment>
    <comment ref="F8" authorId="0">
      <text>
        <r>
          <rPr>
            <b/>
            <sz val="9"/>
            <color indexed="81"/>
            <rFont val="Tahoma"/>
            <family val="2"/>
          </rPr>
          <t>St Johns River State College:</t>
        </r>
        <r>
          <rPr>
            <sz val="9"/>
            <color indexed="81"/>
            <rFont val="Tahoma"/>
            <family val="2"/>
          </rPr>
          <t xml:space="preserve">
1st Semester assumes a Fall start</t>
        </r>
      </text>
    </comment>
  </commentList>
</comments>
</file>

<file path=xl/sharedStrings.xml><?xml version="1.0" encoding="utf-8"?>
<sst xmlns="http://schemas.openxmlformats.org/spreadsheetml/2006/main" count="95" uniqueCount="86">
  <si>
    <t>Players</t>
  </si>
  <si>
    <t>Sam</t>
  </si>
  <si>
    <t>Joe</t>
  </si>
  <si>
    <t>Fred</t>
  </si>
  <si>
    <t>Chris</t>
  </si>
  <si>
    <t>Mike</t>
  </si>
  <si>
    <t>Pat</t>
  </si>
  <si>
    <t>Lee</t>
  </si>
  <si>
    <t>Will</t>
  </si>
  <si>
    <t>Frank</t>
  </si>
  <si>
    <t>Pete</t>
  </si>
  <si>
    <t>PL01</t>
  </si>
  <si>
    <t>PL02</t>
  </si>
  <si>
    <t>PL03</t>
  </si>
  <si>
    <t>PL04</t>
  </si>
  <si>
    <t>PL05</t>
  </si>
  <si>
    <t>PL06</t>
  </si>
  <si>
    <t>PL07</t>
  </si>
  <si>
    <t>PL08</t>
  </si>
  <si>
    <t>PL09</t>
  </si>
  <si>
    <t>Pitcher</t>
  </si>
  <si>
    <t>Catcher</t>
  </si>
  <si>
    <t>1st Base</t>
  </si>
  <si>
    <t>2nd Base</t>
  </si>
  <si>
    <t>3rd Base</t>
  </si>
  <si>
    <t>Shortstop</t>
  </si>
  <si>
    <t>Right Field</t>
  </si>
  <si>
    <t>Centre Field</t>
  </si>
  <si>
    <t>Left Field</t>
  </si>
  <si>
    <t>01</t>
  </si>
  <si>
    <t>02</t>
  </si>
  <si>
    <t>03</t>
  </si>
  <si>
    <t>04</t>
  </si>
  <si>
    <t>05</t>
  </si>
  <si>
    <t>06</t>
  </si>
  <si>
    <t>07</t>
  </si>
  <si>
    <t>08</t>
  </si>
  <si>
    <t>09</t>
  </si>
  <si>
    <t>Enter List of Player Names in Green Cells</t>
  </si>
  <si>
    <t>Formulas show each player's assigned positions</t>
  </si>
  <si>
    <t>Formulas count number of times each player is assigned to each position</t>
  </si>
  <si>
    <t>Remaining Names for Drop Down Player Lists</t>
  </si>
  <si>
    <t>RowID</t>
  </si>
  <si>
    <t>N01</t>
  </si>
  <si>
    <t>N02</t>
  </si>
  <si>
    <t>N03</t>
  </si>
  <si>
    <t>N04</t>
  </si>
  <si>
    <t>N05</t>
  </si>
  <si>
    <t>N06</t>
  </si>
  <si>
    <t>N07</t>
  </si>
  <si>
    <t>N08</t>
  </si>
  <si>
    <t>N09</t>
  </si>
  <si>
    <t>Formulas in columns C:K show each player's position in each inning, if one has been selected</t>
  </si>
  <si>
    <t>Formulas in columns L:T count the number of times each player is assigned to each position</t>
  </si>
  <si>
    <t>Conditional formatting highlights higher numbers in columns L:T</t>
  </si>
  <si>
    <t>Term</t>
  </si>
  <si>
    <t>Credits</t>
  </si>
  <si>
    <t>Pre-Req or Last Class</t>
  </si>
  <si>
    <t>Courses</t>
  </si>
  <si>
    <t>Total Credits Needed</t>
  </si>
  <si>
    <t>Total Credits Earned:</t>
  </si>
  <si>
    <t>Percentage of Completion:</t>
  </si>
  <si>
    <t>Recommended Course Map</t>
  </si>
  <si>
    <t>Notes</t>
  </si>
  <si>
    <t>1st Semester</t>
  </si>
  <si>
    <t>2nd Semester</t>
  </si>
  <si>
    <t>3rd Semester</t>
  </si>
  <si>
    <t>4th Semester</t>
  </si>
  <si>
    <t>5th Semester</t>
  </si>
  <si>
    <t>6th Semester</t>
  </si>
  <si>
    <t>Term/Yr</t>
  </si>
  <si>
    <t>Create Your Own Personal Course Map</t>
  </si>
  <si>
    <t>FIN 1100 Personal Finance</t>
  </si>
  <si>
    <t>BUL 1241 Business Law I</t>
  </si>
  <si>
    <t>GEB 2214 Business Communications</t>
  </si>
  <si>
    <t xml:space="preserve">Prerequisite: ENC 0025 or ENC 1101 or college ready scores.  See catalog.  </t>
  </si>
  <si>
    <t xml:space="preserve">MAR 2011 Principles of Marketing </t>
  </si>
  <si>
    <t xml:space="preserve">GEB  2214 Business Communications </t>
  </si>
  <si>
    <t>MAR 2011 Principles of Marketing</t>
  </si>
  <si>
    <t>RMI 2210 Personal Insurance Planning</t>
  </si>
  <si>
    <t>RMI 2212 Personal and Business Property Insurance</t>
  </si>
  <si>
    <t>RMI 2110 Personal Insurance Planning</t>
  </si>
  <si>
    <t>RMI 2212 Personal and Business Property Ins</t>
  </si>
  <si>
    <t>RMI Operations (#)</t>
  </si>
  <si>
    <t>[Offered Spring Only]</t>
  </si>
  <si>
    <t>(Offerred Fall Only)</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</si>
</sst>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Calibri"/>
      <family val="2"/>
      <scheme val="minor"/>
    </font>
    <font>
      <sz val="10"/>
      <name val="Arial"/>
      <family val="2"/>
    </font>
    <font>
      <sz val="12"/>
      <name val="Arial Narrow"/>
      <family val="2"/>
    </font>
    <font>
      <u/>
      <sz val="11"/>
      <color indexed="12"/>
      <name val="Arial Narrow"/>
      <family val="2"/>
    </font>
    <font>
      <b/>
      <sz val="14"/>
      <name val="Calibri"/>
      <family val="2"/>
      <scheme val="minor"/>
    </font>
    <font>
      <sz val="10"/>
      <name val="Calibri"/>
      <family val="2"/>
      <scheme val="minor"/>
    </font>
    <font>
      <sz val="11"/>
      <name val="Calibri"/>
      <family val="2"/>
      <scheme val="minor"/>
    </font>
    <font>
      <b/>
      <sz val="10"/>
      <name val="Calibri"/>
      <family val="2"/>
      <scheme val="minor"/>
    </font>
    <font>
      <sz val="8"/>
      <name val="Calibri"/>
      <family val="2"/>
      <scheme val="minor"/>
    </font>
    <font>
      <b/>
      <sz val="12"/>
      <name val="Arial"/>
      <family val="2"/>
    </font>
    <font>
      <sz val="12"/>
      <name val="Calibri"/>
      <family val="2"/>
      <scheme val="minor"/>
    </font>
    <font>
      <sz val="12"/>
      <name val="Arial"/>
      <family val="2"/>
    </font>
    <font>
      <b/>
      <sz val="16"/>
      <name val="Calibri"/>
      <family val="2"/>
      <scheme val="minor"/>
    </font>
    <font>
      <sz val="11"/>
      <name val="Arial"/>
      <family val="2"/>
    </font>
    <font>
      <sz val="10"/>
      <name val="Calibri"/>
      <family val="2"/>
      <scheme val="minor"/>
    </font>
    <font>
      <b/>
      <u/>
      <sz val="12"/>
      <name val="Arial"/>
      <family val="2"/>
    </font>
    <font>
      <i/>
      <sz val="8"/>
      <name val="Arial"/>
      <family val="2"/>
    </font>
    <font>
      <sz val="9"/>
      <name val="Calibri"/>
      <family val="2"/>
      <scheme val="minor"/>
    </font>
    <font>
      <sz val="14"/>
      <name val="Calibri"/>
      <family val="2"/>
      <scheme val="minor"/>
    </font>
    <font>
      <b/>
      <sz val="14"/>
      <color theme="0"/>
      <name val="Calibri"/>
      <family val="2"/>
      <scheme val="minor"/>
    </font>
    <font>
      <b/>
      <i/>
      <sz val="16"/>
      <name val="Calibri"/>
      <family val="2"/>
      <scheme val="minor"/>
    </font>
    <font>
      <sz val="9"/>
      <color indexed="81"/>
      <name val="Tahoma"/>
      <family val="2"/>
    </font>
    <font>
      <b/>
      <sz val="9"/>
      <color indexed="81"/>
      <name val="Tahoma"/>
      <family val="2"/>
    </font>
    <font>
      <sz val="11"/>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rgb="FF00B0F0"/>
        <bgColor theme="5"/>
      </patternFill>
    </fill>
    <fill>
      <patternFill patternType="solid">
        <fgColor rgb="FF0070C0"/>
        <bgColor indexed="64"/>
      </patternFill>
    </fill>
    <fill>
      <patternFill patternType="solid">
        <fgColor theme="6"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top/>
      <bottom/>
      <diagonal/>
    </border>
    <border>
      <left style="thin">
        <color auto="1"/>
      </left>
      <right style="thin">
        <color auto="1"/>
      </right>
      <top style="thin">
        <color auto="1"/>
      </top>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medium">
        <color rgb="FF0070C0"/>
      </bottom>
      <diagonal/>
    </border>
  </borders>
  <cellStyleXfs count="7">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0" fontId="1" fillId="0" borderId="0"/>
    <xf numFmtId="9" fontId="5" fillId="0" borderId="0" applyFont="0" applyFill="0" applyBorder="0" applyAlignment="0" applyProtection="0"/>
  </cellStyleXfs>
  <cellXfs count="71">
    <xf numFmtId="0" fontId="0" fillId="0" borderId="0" xfId="0"/>
    <xf numFmtId="0" fontId="1" fillId="0" borderId="0" xfId="5"/>
    <xf numFmtId="0" fontId="2" fillId="0" borderId="0" xfId="4"/>
    <xf numFmtId="0" fontId="4" fillId="0" borderId="0" xfId="4" applyFont="1"/>
    <xf numFmtId="0" fontId="5" fillId="0" borderId="0" xfId="4" applyFont="1"/>
    <xf numFmtId="0" fontId="0" fillId="0" borderId="0" xfId="0" applyFont="1" applyFill="1" applyBorder="1"/>
    <xf numFmtId="0" fontId="0" fillId="0" borderId="0" xfId="0" quotePrefix="1" applyFont="1" applyFill="1" applyBorder="1" applyAlignment="1">
      <alignment horizontal="center"/>
    </xf>
    <xf numFmtId="0" fontId="0" fillId="0" borderId="0" xfId="0" applyFont="1" applyFill="1" applyBorder="1" applyAlignment="1">
      <alignment vertical="top"/>
    </xf>
    <xf numFmtId="0" fontId="0" fillId="0" borderId="0" xfId="0" quotePrefix="1" applyFont="1" applyFill="1" applyBorder="1" applyAlignment="1">
      <alignment horizontal="center" vertical="top"/>
    </xf>
    <xf numFmtId="0" fontId="0" fillId="0" borderId="0" xfId="0" applyFont="1" applyFill="1" applyBorder="1" applyAlignment="1">
      <alignment horizontal="center" vertical="top"/>
    </xf>
    <xf numFmtId="0" fontId="0" fillId="2" borderId="0" xfId="0" applyFont="1" applyFill="1" applyBorder="1" applyAlignment="1">
      <alignment horizontal="center"/>
    </xf>
    <xf numFmtId="0" fontId="0" fillId="2" borderId="0" xfId="0" applyFont="1" applyFill="1" applyBorder="1"/>
    <xf numFmtId="0" fontId="7" fillId="0" borderId="0" xfId="0" applyFont="1"/>
    <xf numFmtId="0" fontId="0" fillId="0" borderId="0" xfId="0" applyFont="1"/>
    <xf numFmtId="0" fontId="0" fillId="2" borderId="1" xfId="0" applyFont="1" applyFill="1" applyBorder="1" applyAlignment="1">
      <alignment horizontal="center"/>
    </xf>
    <xf numFmtId="0" fontId="8" fillId="0" borderId="1" xfId="0" applyFont="1" applyBorder="1"/>
    <xf numFmtId="0" fontId="8" fillId="2" borderId="0" xfId="0" applyFont="1" applyFill="1" applyBorder="1"/>
    <xf numFmtId="0" fontId="10" fillId="0" borderId="0" xfId="0" applyFont="1"/>
    <xf numFmtId="0" fontId="9" fillId="0" borderId="0" xfId="0" applyFont="1" applyBorder="1"/>
    <xf numFmtId="0" fontId="7" fillId="0" borderId="3" xfId="0" applyFont="1" applyBorder="1"/>
    <xf numFmtId="0" fontId="7" fillId="0" borderId="4" xfId="0" applyFont="1" applyBorder="1"/>
    <xf numFmtId="0" fontId="0" fillId="0" borderId="0" xfId="0" applyFont="1" applyAlignment="1">
      <alignment vertical="top"/>
    </xf>
    <xf numFmtId="0" fontId="0" fillId="2" borderId="5" xfId="0" applyFont="1" applyFill="1" applyBorder="1" applyAlignment="1">
      <alignment horizontal="center"/>
    </xf>
    <xf numFmtId="0" fontId="0" fillId="2" borderId="4" xfId="0" applyFont="1" applyFill="1" applyBorder="1" applyAlignment="1">
      <alignment horizontal="center"/>
    </xf>
    <xf numFmtId="0" fontId="8" fillId="0" borderId="6" xfId="0" applyFont="1" applyBorder="1"/>
    <xf numFmtId="0" fontId="12" fillId="0" borderId="2" xfId="0" applyFont="1" applyBorder="1"/>
    <xf numFmtId="0" fontId="12" fillId="0" borderId="0" xfId="0" applyFont="1"/>
    <xf numFmtId="0" fontId="13" fillId="0" borderId="1" xfId="0" applyFont="1" applyBorder="1"/>
    <xf numFmtId="0" fontId="14" fillId="2" borderId="5" xfId="0" applyFont="1" applyFill="1" applyBorder="1" applyAlignment="1">
      <alignment horizontal="center"/>
    </xf>
    <xf numFmtId="0" fontId="15" fillId="0" borderId="0" xfId="0" applyFont="1"/>
    <xf numFmtId="0" fontId="13" fillId="0" borderId="0" xfId="0" applyFont="1"/>
    <xf numFmtId="0" fontId="16" fillId="0" borderId="0" xfId="0" applyFont="1"/>
    <xf numFmtId="0" fontId="10" fillId="0" borderId="0" xfId="0" applyFont="1" applyAlignment="1">
      <alignment horizontal="right"/>
    </xf>
    <xf numFmtId="0" fontId="10" fillId="0" borderId="0" xfId="0" applyFont="1" applyBorder="1"/>
    <xf numFmtId="0" fontId="12" fillId="0" borderId="0" xfId="0" applyFont="1" applyBorder="1"/>
    <xf numFmtId="0" fontId="11" fillId="0" borderId="0" xfId="0" quotePrefix="1" applyFont="1" applyBorder="1"/>
    <xf numFmtId="0" fontId="10" fillId="0" borderId="0" xfId="0" applyFont="1" applyAlignment="1">
      <alignment horizontal="center"/>
    </xf>
    <xf numFmtId="0" fontId="18" fillId="3" borderId="7" xfId="0" applyFont="1" applyFill="1" applyBorder="1"/>
    <xf numFmtId="0" fontId="18" fillId="3" borderId="7" xfId="0" quotePrefix="1" applyFont="1" applyFill="1" applyBorder="1" applyAlignment="1">
      <alignment horizontal="center"/>
    </xf>
    <xf numFmtId="0" fontId="19" fillId="4" borderId="7" xfId="0" applyFont="1" applyFill="1" applyBorder="1" applyAlignment="1">
      <alignment horizontal="center"/>
    </xf>
    <xf numFmtId="0" fontId="10" fillId="0" borderId="7" xfId="0" applyFont="1" applyBorder="1"/>
    <xf numFmtId="0" fontId="10" fillId="0" borderId="7" xfId="0" applyFont="1" applyFill="1" applyBorder="1" applyAlignment="1">
      <alignment horizontal="center"/>
    </xf>
    <xf numFmtId="0" fontId="10" fillId="0" borderId="7" xfId="0" applyFont="1" applyFill="1" applyBorder="1"/>
    <xf numFmtId="0" fontId="18" fillId="5" borderId="7" xfId="0" applyFont="1" applyFill="1" applyBorder="1"/>
    <xf numFmtId="0" fontId="10" fillId="5" borderId="7" xfId="0" applyFont="1" applyFill="1" applyBorder="1"/>
    <xf numFmtId="0" fontId="10" fillId="0" borderId="9" xfId="0" applyFont="1" applyFill="1" applyBorder="1"/>
    <xf numFmtId="0" fontId="10" fillId="0" borderId="9" xfId="0" applyFont="1" applyBorder="1"/>
    <xf numFmtId="0" fontId="10" fillId="5" borderId="9" xfId="0" applyFont="1" applyFill="1" applyBorder="1"/>
    <xf numFmtId="0" fontId="10" fillId="0" borderId="8" xfId="0" applyFont="1" applyFill="1" applyBorder="1"/>
    <xf numFmtId="0" fontId="10" fillId="0" borderId="8" xfId="0" applyFont="1" applyBorder="1"/>
    <xf numFmtId="0" fontId="10" fillId="5" borderId="8" xfId="0" applyFont="1" applyFill="1" applyBorder="1"/>
    <xf numFmtId="0" fontId="6" fillId="0" borderId="0" xfId="0" applyFont="1" applyAlignment="1">
      <alignment horizontal="right"/>
    </xf>
    <xf numFmtId="0" fontId="6" fillId="0" borderId="0" xfId="0" applyFont="1" applyAlignment="1">
      <alignment horizontal="center"/>
    </xf>
    <xf numFmtId="9" fontId="6" fillId="0" borderId="0" xfId="6" applyFont="1" applyAlignment="1">
      <alignment horizontal="center"/>
    </xf>
    <xf numFmtId="0" fontId="17" fillId="0" borderId="7" xfId="0" applyFont="1" applyBorder="1" applyAlignment="1">
      <alignment wrapText="1"/>
    </xf>
    <xf numFmtId="0" fontId="17" fillId="0" borderId="8" xfId="0" applyFont="1" applyBorder="1" applyAlignment="1">
      <alignment wrapText="1"/>
    </xf>
    <xf numFmtId="0" fontId="17" fillId="0" borderId="9" xfId="0" applyFont="1" applyBorder="1" applyAlignment="1">
      <alignment wrapText="1"/>
    </xf>
    <xf numFmtId="0" fontId="10" fillId="0" borderId="0" xfId="0" applyFont="1" applyAlignment="1">
      <alignment horizontal="left"/>
    </xf>
    <xf numFmtId="0" fontId="10" fillId="0" borderId="7" xfId="0" applyFont="1" applyFill="1" applyBorder="1" applyAlignment="1">
      <alignment wrapText="1"/>
    </xf>
    <xf numFmtId="0" fontId="10" fillId="0" borderId="9" xfId="0" applyFont="1" applyFill="1" applyBorder="1" applyAlignment="1">
      <alignment wrapText="1"/>
    </xf>
    <xf numFmtId="0" fontId="13" fillId="6" borderId="1" xfId="0" applyFont="1" applyFill="1" applyBorder="1"/>
    <xf numFmtId="0" fontId="0" fillId="2" borderId="0" xfId="0" applyFont="1" applyFill="1" applyAlignment="1">
      <alignment horizontal="center"/>
    </xf>
    <xf numFmtId="0" fontId="0" fillId="2" borderId="5" xfId="0" applyFont="1" applyFill="1" applyBorder="1"/>
    <xf numFmtId="0" fontId="0" fillId="2" borderId="0" xfId="0" applyFont="1" applyFill="1"/>
    <xf numFmtId="0" fontId="23" fillId="0" borderId="1" xfId="0" applyFont="1" applyBorder="1"/>
    <xf numFmtId="0" fontId="23" fillId="6" borderId="1" xfId="0" applyFont="1" applyFill="1" applyBorder="1"/>
    <xf numFmtId="0" fontId="10" fillId="0" borderId="0" xfId="0" applyFont="1" applyAlignment="1">
      <alignment horizontal="left"/>
    </xf>
    <xf numFmtId="0" fontId="10" fillId="0" borderId="10" xfId="0" applyFont="1" applyBorder="1" applyAlignment="1">
      <alignment horizontal="center" vertical="center" textRotation="90"/>
    </xf>
    <xf numFmtId="0" fontId="10" fillId="0" borderId="11" xfId="0" applyFont="1" applyBorder="1" applyAlignment="1">
      <alignment horizontal="center" vertical="center" textRotation="90"/>
    </xf>
    <xf numFmtId="0" fontId="10" fillId="0" borderId="12" xfId="0" applyFont="1" applyBorder="1" applyAlignment="1">
      <alignment horizontal="center" vertical="center" textRotation="90"/>
    </xf>
    <xf numFmtId="0" fontId="20" fillId="0" borderId="0" xfId="0" applyFont="1" applyAlignment="1">
      <alignment horizontal="center"/>
    </xf>
  </cellXfs>
  <cellStyles count="7">
    <cellStyle name="Hyperlink 2" xfId="1"/>
    <cellStyle name="Normal" xfId="0" builtinId="0" customBuiltin="1"/>
    <cellStyle name="Normal 2" xfId="2"/>
    <cellStyle name="Normal 2 2" xfId="3"/>
    <cellStyle name="Normal 2 3 2" xfId="4"/>
    <cellStyle name="Normal 3" xfId="5"/>
    <cellStyle name="Percent" xfId="6" builtinId="5"/>
  </cellStyles>
  <dxfs count="49">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left style="thick">
          <color auto="1"/>
        </left>
        <right/>
        <top/>
        <bottom/>
        <vertical/>
        <horizontal/>
      </border>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color auto="1"/>
        <name val="Calibri"/>
        <scheme val="minor"/>
      </font>
      <fill>
        <patternFill patternType="solid">
          <fgColor indexed="64"/>
          <bgColor theme="0" tint="-4.9989318521683403E-2"/>
        </patternFill>
      </fill>
    </dxf>
    <dxf>
      <font>
        <strike val="0"/>
        <outline val="0"/>
        <shadow val="0"/>
        <u val="none"/>
        <vertAlign val="baseline"/>
        <color auto="1"/>
        <name val="Calibri"/>
        <scheme val="minor"/>
      </font>
      <fill>
        <patternFill patternType="solid">
          <fgColor indexed="64"/>
          <bgColor theme="0" tint="-4.9989318521683403E-2"/>
        </patternFill>
      </fill>
    </dxf>
    <dxf>
      <font>
        <strike val="0"/>
        <outline val="0"/>
        <shadow val="0"/>
        <u val="none"/>
        <vertAlign val="baseline"/>
        <color auto="1"/>
        <name val="Calibri"/>
        <scheme val="minor"/>
      </font>
    </dxf>
    <dxf>
      <font>
        <strike val="0"/>
        <outline val="0"/>
        <shadow val="0"/>
        <u val="none"/>
        <vertAlign val="baseline"/>
        <sz val="10"/>
        <color auto="1"/>
        <name val="Calibri"/>
        <scheme val="minor"/>
      </font>
      <fill>
        <patternFill patternType="solid">
          <fgColor indexed="64"/>
          <bgColor theme="0" tint="-4.9989318521683403E-2"/>
        </patternFill>
      </fill>
    </dxf>
    <dxf>
      <font>
        <strike val="0"/>
        <outline val="0"/>
        <shadow val="0"/>
        <u val="none"/>
        <vertAlign val="baseline"/>
        <sz val="10"/>
        <color auto="1"/>
        <name val="Calibri"/>
        <scheme val="minor"/>
      </font>
      <fill>
        <patternFill patternType="solid">
          <fgColor indexed="64"/>
          <bgColor theme="0" tint="-4.9989318521683403E-2"/>
        </patternFill>
      </fill>
    </dxf>
    <dxf>
      <font>
        <strike val="0"/>
        <outline val="0"/>
        <shadow val="0"/>
        <u val="none"/>
        <vertAlign val="baseline"/>
        <sz val="10"/>
        <color auto="1"/>
        <name val="Calibri"/>
        <scheme val="minor"/>
      </font>
      <fill>
        <patternFill patternType="solid">
          <fgColor indexed="64"/>
          <bgColor theme="0" tint="-4.9989318521683403E-2"/>
        </patternFill>
      </fill>
    </dxf>
    <dxf>
      <font>
        <strike val="0"/>
        <outline val="0"/>
        <shadow val="0"/>
        <u val="none"/>
        <vertAlign val="baseline"/>
        <sz val="10"/>
        <color auto="1"/>
        <name val="Calibri"/>
        <scheme val="minor"/>
      </font>
      <fill>
        <patternFill patternType="solid">
          <fgColor indexed="64"/>
          <bgColor theme="0" tint="-4.9989318521683403E-2"/>
        </patternFill>
      </fill>
    </dxf>
    <dxf>
      <font>
        <strike val="0"/>
        <outline val="0"/>
        <shadow val="0"/>
        <u val="none"/>
        <vertAlign val="baseline"/>
        <sz val="10"/>
        <color auto="1"/>
        <name val="Calibri"/>
        <scheme val="minor"/>
      </font>
      <fill>
        <patternFill patternType="solid">
          <fgColor indexed="64"/>
          <bgColor theme="0" tint="-4.9989318521683403E-2"/>
        </patternFill>
      </fill>
    </dxf>
    <dxf>
      <font>
        <strike val="0"/>
        <outline val="0"/>
        <shadow val="0"/>
        <u val="none"/>
        <vertAlign val="baseline"/>
        <sz val="10"/>
        <color auto="1"/>
        <name val="Calibri"/>
        <scheme val="minor"/>
      </font>
      <fill>
        <patternFill patternType="solid">
          <fgColor indexed="64"/>
          <bgColor theme="0" tint="-4.9989318521683403E-2"/>
        </patternFill>
      </fill>
    </dxf>
    <dxf>
      <font>
        <strike val="0"/>
        <outline val="0"/>
        <shadow val="0"/>
        <u val="none"/>
        <vertAlign val="baseline"/>
        <sz val="10"/>
        <color auto="1"/>
        <name val="Calibri"/>
        <scheme val="minor"/>
      </font>
      <fill>
        <patternFill patternType="solid">
          <fgColor indexed="64"/>
          <bgColor theme="0" tint="-4.9989318521683403E-2"/>
        </patternFill>
      </fill>
    </dxf>
    <dxf>
      <font>
        <strike val="0"/>
        <outline val="0"/>
        <shadow val="0"/>
        <u val="none"/>
        <vertAlign val="baseline"/>
        <sz val="10"/>
        <color auto="1"/>
        <name val="Calibri"/>
        <scheme val="minor"/>
      </font>
      <fill>
        <patternFill patternType="solid">
          <fgColor indexed="64"/>
          <bgColor theme="0" tint="-4.9989318521683403E-2"/>
        </patternFill>
      </fill>
    </dxf>
    <dxf>
      <font>
        <strike val="0"/>
        <outline val="0"/>
        <shadow val="0"/>
        <u val="none"/>
        <vertAlign val="baseline"/>
        <sz val="10"/>
        <color auto="1"/>
        <name val="Calibri"/>
        <scheme val="minor"/>
      </font>
      <fill>
        <patternFill patternType="solid">
          <fgColor indexed="64"/>
          <bgColor theme="0" tint="-4.9989318521683403E-2"/>
        </patternFill>
      </fill>
    </dxf>
    <dxf>
      <font>
        <strike val="0"/>
        <outline val="0"/>
        <shadow val="0"/>
        <u val="none"/>
        <vertAlign val="baseline"/>
        <sz val="10"/>
        <color auto="1"/>
        <name val="Calibri"/>
        <scheme val="minor"/>
      </font>
      <fill>
        <patternFill patternType="solid">
          <fgColor indexed="64"/>
          <bgColor theme="0" tint="-4.9989318521683403E-2"/>
        </patternFill>
      </fill>
      <border diagonalUp="0" diagonalDown="0">
        <left style="thick">
          <color auto="1"/>
        </left>
        <right/>
        <top/>
        <bottom/>
        <vertical/>
        <horizontal/>
      </border>
    </dxf>
    <dxf>
      <font>
        <strike val="0"/>
        <outline val="0"/>
        <shadow val="0"/>
        <u val="none"/>
        <vertAlign val="baseline"/>
        <sz val="10"/>
        <color auto="1"/>
        <name val="Calibri"/>
        <scheme val="minor"/>
      </font>
      <fill>
        <patternFill patternType="solid">
          <fgColor indexed="64"/>
          <bgColor theme="0" tint="-4.9989318521683403E-2"/>
        </patternFill>
      </fill>
      <alignment horizontal="center" vertical="bottom" textRotation="0" wrapText="0" indent="0" justifyLastLine="0" shrinkToFit="0" readingOrder="0"/>
    </dxf>
    <dxf>
      <font>
        <strike val="0"/>
        <outline val="0"/>
        <shadow val="0"/>
        <u val="none"/>
        <vertAlign val="baseline"/>
        <sz val="10"/>
        <color auto="1"/>
        <name val="Calibri"/>
        <scheme val="minor"/>
      </font>
      <fill>
        <patternFill patternType="solid">
          <fgColor indexed="64"/>
          <bgColor theme="0" tint="-4.9989318521683403E-2"/>
        </patternFill>
      </fill>
      <alignment horizontal="center" vertical="bottom" textRotation="0" wrapText="0" indent="0" justifyLastLine="0" shrinkToFit="0" readingOrder="0"/>
    </dxf>
    <dxf>
      <font>
        <strike val="0"/>
        <outline val="0"/>
        <shadow val="0"/>
        <u val="none"/>
        <vertAlign val="baseline"/>
        <sz val="10"/>
        <color auto="1"/>
        <name val="Calibri"/>
        <scheme val="minor"/>
      </font>
      <fill>
        <patternFill patternType="solid">
          <fgColor indexed="64"/>
          <bgColor theme="0" tint="-4.9989318521683403E-2"/>
        </patternFill>
      </fill>
      <alignment horizontal="center" vertical="bottom" textRotation="0" wrapText="0" indent="0" justifyLastLine="0" shrinkToFit="0" readingOrder="0"/>
    </dxf>
    <dxf>
      <font>
        <strike val="0"/>
        <outline val="0"/>
        <shadow val="0"/>
        <u val="none"/>
        <vertAlign val="baseline"/>
        <sz val="10"/>
        <color auto="1"/>
        <name val="Calibri"/>
        <scheme val="minor"/>
      </font>
      <fill>
        <patternFill patternType="solid">
          <fgColor indexed="64"/>
          <bgColor theme="0" tint="-4.9989318521683403E-2"/>
        </patternFill>
      </fill>
      <alignment horizontal="center" vertical="bottom" textRotation="0" wrapText="0" indent="0" justifyLastLine="0" shrinkToFit="0" readingOrder="0"/>
    </dxf>
    <dxf>
      <font>
        <strike val="0"/>
        <outline val="0"/>
        <shadow val="0"/>
        <u val="none"/>
        <vertAlign val="baseline"/>
        <sz val="10"/>
        <color auto="1"/>
        <name val="Calibri"/>
        <scheme val="minor"/>
      </font>
      <fill>
        <patternFill patternType="solid">
          <fgColor indexed="64"/>
          <bgColor theme="0" tint="-4.9989318521683403E-2"/>
        </patternFill>
      </fill>
      <alignment horizontal="center" vertical="bottom" textRotation="0" wrapText="0" indent="0" justifyLastLine="0" shrinkToFit="0" readingOrder="0"/>
    </dxf>
    <dxf>
      <font>
        <strike val="0"/>
        <outline val="0"/>
        <shadow val="0"/>
        <u val="none"/>
        <vertAlign val="baseline"/>
        <sz val="10"/>
        <color auto="1"/>
        <name val="Calibri"/>
        <scheme val="minor"/>
      </font>
      <fill>
        <patternFill patternType="solid">
          <fgColor indexed="64"/>
          <bgColor theme="0" tint="-4.9989318521683403E-2"/>
        </patternFill>
      </fill>
      <alignment horizontal="center" vertical="bottom" textRotation="0" wrapText="0" indent="0" justifyLastLine="0" shrinkToFit="0" readingOrder="0"/>
    </dxf>
    <dxf>
      <font>
        <strike val="0"/>
        <outline val="0"/>
        <shadow val="0"/>
        <u val="none"/>
        <vertAlign val="baseline"/>
        <sz val="10"/>
        <color auto="1"/>
        <name val="Calibri"/>
        <scheme val="minor"/>
      </font>
      <fill>
        <patternFill patternType="solid">
          <fgColor indexed="64"/>
          <bgColor theme="0" tint="-4.9989318521683403E-2"/>
        </patternFill>
      </fill>
      <alignment horizontal="center" vertical="bottom" textRotation="0" wrapText="0" indent="0" justifyLastLine="0" shrinkToFit="0" readingOrder="0"/>
    </dxf>
    <dxf>
      <font>
        <strike val="0"/>
        <outline val="0"/>
        <shadow val="0"/>
        <u val="none"/>
        <vertAlign val="baseline"/>
        <sz val="10"/>
        <color auto="1"/>
        <name val="Calibri"/>
        <scheme val="minor"/>
      </font>
      <fill>
        <patternFill patternType="solid">
          <fgColor indexed="64"/>
          <bgColor theme="0" tint="-4.9989318521683403E-2"/>
        </patternFill>
      </fill>
      <alignment horizontal="center" vertical="bottom" textRotation="0" wrapText="0" indent="0" justifyLastLine="0" shrinkToFit="0" readingOrder="0"/>
    </dxf>
    <dxf>
      <font>
        <strike val="0"/>
        <outline val="0"/>
        <shadow val="0"/>
        <u val="none"/>
        <vertAlign val="baseline"/>
        <sz val="10"/>
        <color auto="1"/>
        <name val="Calibri"/>
        <scheme val="minor"/>
      </font>
      <numFmt numFmtId="0" formatCode="General"/>
      <fill>
        <patternFill patternType="solid">
          <fgColor indexed="64"/>
          <bgColor theme="0" tint="-4.9989318521683403E-2"/>
        </patternFill>
      </fill>
      <alignment horizontal="center" vertical="bottom" textRotation="0" wrapText="0" indent="0" justifyLastLine="0" shrinkToFit="0" readingOrder="0"/>
    </dxf>
    <dxf>
      <font>
        <strike val="0"/>
        <outline val="0"/>
        <shadow val="0"/>
        <u val="none"/>
        <vertAlign val="baseline"/>
        <sz val="11"/>
        <color auto="1"/>
        <name val="Arial"/>
        <scheme val="none"/>
      </font>
      <fill>
        <patternFill patternType="solid">
          <fgColor indexed="64"/>
          <bgColor theme="6" tint="0.59999389629810485"/>
        </patternFill>
      </fil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2"/>
        <color auto="1"/>
        <name val="Calibri"/>
        <scheme val="minor"/>
      </font>
      <numFmt numFmtId="0" formatCode="General"/>
      <border diagonalUp="0" diagonalDown="0">
        <left style="thin">
          <color rgb="FF0070C0"/>
        </left>
        <right/>
        <top style="thin">
          <color rgb="FF0070C0"/>
        </top>
        <bottom style="thin">
          <color rgb="FF0070C0"/>
        </bottom>
      </border>
    </dxf>
    <dxf>
      <font>
        <strike val="0"/>
        <outline val="0"/>
        <shadow val="0"/>
        <u val="none"/>
        <vertAlign val="baseline"/>
        <sz val="12"/>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rgb="FF0070C0"/>
        </left>
        <right style="thin">
          <color rgb="FF0070C0"/>
        </right>
        <top style="thin">
          <color rgb="FF0070C0"/>
        </top>
        <bottom style="thin">
          <color rgb="FF0070C0"/>
        </bottom>
      </border>
    </dxf>
    <dxf>
      <font>
        <strike val="0"/>
        <outline val="0"/>
        <shadow val="0"/>
        <u val="none"/>
        <vertAlign val="baseline"/>
        <sz val="12"/>
        <color auto="1"/>
        <name val="Calibri"/>
        <scheme val="minor"/>
      </font>
      <fill>
        <patternFill patternType="none">
          <fgColor indexed="64"/>
          <bgColor auto="1"/>
        </patternFill>
      </fill>
      <border diagonalUp="0" diagonalDown="0" outline="0">
        <left/>
        <right style="thin">
          <color rgb="FF0070C0"/>
        </right>
        <top style="thin">
          <color rgb="FF0070C0"/>
        </top>
        <bottom style="thin">
          <color rgb="FF0070C0"/>
        </bottom>
      </border>
    </dxf>
    <dxf>
      <font>
        <strike val="0"/>
        <outline val="0"/>
        <shadow val="0"/>
        <u val="none"/>
        <vertAlign val="baseline"/>
        <sz val="12"/>
        <color auto="1"/>
        <name val="Calibri"/>
        <scheme val="minor"/>
      </font>
    </dxf>
    <dxf>
      <font>
        <strike val="0"/>
        <outline val="0"/>
        <shadow val="0"/>
        <u val="none"/>
        <vertAlign val="baseline"/>
        <sz val="14"/>
        <color auto="1"/>
        <name val="Calibri"/>
        <scheme val="minor"/>
      </font>
      <fill>
        <patternFill>
          <bgColor rgb="FF00B0F0"/>
        </patternFill>
      </fill>
      <border diagonalUp="0" diagonalDown="0">
        <left style="thin">
          <color rgb="FF0070C0"/>
        </left>
        <right style="thin">
          <color rgb="FF0070C0"/>
        </right>
        <top/>
        <bottom/>
        <vertical style="thin">
          <color rgb="FF0070C0"/>
        </vertical>
        <horizontal style="thin">
          <color rgb="FF0070C0"/>
        </horizontal>
      </border>
    </dxf>
    <dxf>
      <font>
        <b/>
        <i/>
        <color rgb="FFCC0000"/>
      </font>
    </dxf>
  </dxfs>
  <tableStyles count="0" defaultTableStyle="TableStyleMedium9" defaultPivotStyle="PivotStyleLight16"/>
  <colors>
    <mruColors>
      <color rgb="FFCC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xdr:from>
      <xdr:col>1</xdr:col>
      <xdr:colOff>5522</xdr:colOff>
      <xdr:row>0</xdr:row>
      <xdr:rowOff>53527</xdr:rowOff>
    </xdr:from>
    <xdr:to>
      <xdr:col>2</xdr:col>
      <xdr:colOff>515</xdr:colOff>
      <xdr:row>3</xdr:row>
      <xdr:rowOff>199829</xdr:rowOff>
    </xdr:to>
    <xdr:sp macro="" textlink="">
      <xdr:nvSpPr>
        <xdr:cNvPr id="6" name="Text Box 14"/>
        <xdr:cNvSpPr txBox="1">
          <a:spLocks noChangeArrowheads="1"/>
        </xdr:cNvSpPr>
      </xdr:nvSpPr>
      <xdr:spPr bwMode="auto">
        <a:xfrm>
          <a:off x="21397" y="53527"/>
          <a:ext cx="677618" cy="828927"/>
        </a:xfrm>
        <a:prstGeom prst="rect">
          <a:avLst/>
        </a:prstGeom>
        <a:noFill/>
        <a:ln w="9525" algn="in">
          <a:noFill/>
          <a:miter lim="800000"/>
          <a:headEnd/>
          <a:tailEnd/>
        </a:ln>
        <a:effectLst/>
      </xdr:spPr>
      <xdr:txBody>
        <a:bodyPr vertOverflow="clip" wrap="square" lIns="36576" tIns="36576" rIns="36576" bIns="36576" anchor="t" upright="1"/>
        <a:lstStyle/>
        <a:p>
          <a:pPr algn="l" rtl="1">
            <a:defRPr sz="1000"/>
          </a:pPr>
          <a:endParaRPr lang="en-US" sz="6600" b="1" i="0" strike="noStrike"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Times New Roman"/>
            <a:cs typeface="Times New Roman"/>
          </a:endParaRPr>
        </a:p>
        <a:p>
          <a:pPr algn="l" rtl="1">
            <a:defRPr sz="1000"/>
          </a:pPr>
          <a:endParaRPr lang="en-US" sz="6600" b="1" i="0" strike="noStrike"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Times New Roman"/>
            <a:cs typeface="Times New Roman"/>
          </a:endParaRPr>
        </a:p>
      </xdr:txBody>
    </xdr:sp>
    <xdr:clientData/>
  </xdr:twoCellAnchor>
  <xdr:twoCellAnchor>
    <xdr:from>
      <xdr:col>2</xdr:col>
      <xdr:colOff>476247</xdr:colOff>
      <xdr:row>42</xdr:row>
      <xdr:rowOff>83343</xdr:rowOff>
    </xdr:from>
    <xdr:to>
      <xdr:col>7</xdr:col>
      <xdr:colOff>547685</xdr:colOff>
      <xdr:row>47</xdr:row>
      <xdr:rowOff>95250</xdr:rowOff>
    </xdr:to>
    <xdr:sp macro="" textlink="">
      <xdr:nvSpPr>
        <xdr:cNvPr id="10" name="TextBox 9"/>
        <xdr:cNvSpPr txBox="1"/>
      </xdr:nvSpPr>
      <xdr:spPr>
        <a:xfrm>
          <a:off x="1214435" y="10013156"/>
          <a:ext cx="7429500" cy="1023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a:solidFill>
                <a:schemeClr val="dk1"/>
              </a:solidFill>
              <a:effectLst/>
              <a:latin typeface="+mn-lt"/>
              <a:ea typeface="+mn-ea"/>
              <a:cs typeface="+mn-cs"/>
            </a:rPr>
            <a:t>St. Johns River State College does not discriminate against any person in its programs, activities, policies or procedures on the basis of race, ethnicity, color, national origin, marital status, religion, age, gender, sex, pregnancy, sexual orientation, gender identity, genetic information, disability, or veteran status.  All questions or inquiries regarding compliance with laws relating to non-discrimination and all complaints regarding sexual misconduct or discrimination, may be directed to the Title IX Coordinator/Equity Officer, St. Johns River State College, 5001 St. Johns Avenue, Palatka, Florida, 32177; 386-312-4070.</a:t>
          </a:r>
        </a:p>
        <a:p>
          <a:endParaRPr lang="en-US" sz="1100"/>
        </a:p>
      </xdr:txBody>
    </xdr:sp>
    <xdr:clientData/>
  </xdr:twoCellAnchor>
  <xdr:twoCellAnchor editAs="oneCell">
    <xdr:from>
      <xdr:col>1</xdr:col>
      <xdr:colOff>79375</xdr:colOff>
      <xdr:row>0</xdr:row>
      <xdr:rowOff>47625</xdr:rowOff>
    </xdr:from>
    <xdr:to>
      <xdr:col>2</xdr:col>
      <xdr:colOff>1659921</xdr:colOff>
      <xdr:row>5</xdr:row>
      <xdr:rowOff>47625</xdr:rowOff>
    </xdr:to>
    <xdr:pic>
      <xdr:nvPicPr>
        <xdr:cNvPr id="9" name="Picture 8"/>
        <xdr:cNvPicPr>
          <a:picLocks noChangeAspect="1"/>
        </xdr:cNvPicPr>
      </xdr:nvPicPr>
      <xdr:blipFill>
        <a:blip xmlns:r="http://schemas.openxmlformats.org/officeDocument/2006/relationships" r:embed="rId1"/>
        <a:stretch>
          <a:fillRect/>
        </a:stretch>
      </xdr:blipFill>
      <xdr:spPr>
        <a:xfrm>
          <a:off x="95250" y="47625"/>
          <a:ext cx="2263171" cy="1095375"/>
        </a:xfrm>
        <a:prstGeom prst="rect">
          <a:avLst/>
        </a:prstGeom>
      </xdr:spPr>
    </xdr:pic>
    <xdr:clientData/>
  </xdr:twoCellAnchor>
</xdr:wsDr>
</file>

<file path=xl/tables/table1.xml><?xml version="1.0" encoding="utf-8"?>
<table xmlns="http://schemas.openxmlformats.org/spreadsheetml/2006/main" id="3" name="tblSelect" displayName="tblSelect" ref="B7:D37" totalsRowShown="0" headerRowDxfId="47" dataDxfId="46">
  <tableColumns count="3">
    <tableColumn id="1" name="Term/Yr" dataDxfId="45"/>
    <tableColumn id="2" name="Create Your Own Personal Course Map" dataDxfId="44"/>
    <tableColumn id="3" name="Credits" dataDxfId="43">
      <calculatedColumnFormula>IFERROR(VLOOKUP(tblSelect[[#This Row],[Create Your Own Personal Course Map]],Lists!$D$4:$E$9,2,FALSE),"")</calculatedColumnFormula>
    </tableColumn>
  </tableColumns>
  <tableStyleInfo name="TableStyleLight10" showFirstColumn="0" showLastColumn="0" showRowStripes="1" showColumnStripes="1"/>
</table>
</file>

<file path=xl/tables/table2.xml><?xml version="1.0" encoding="utf-8"?>
<table xmlns="http://schemas.openxmlformats.org/spreadsheetml/2006/main" id="1" name="tblAssignedNums" displayName="tblAssignedNums" ref="B4:U10" totalsRowShown="0" headerRowDxfId="42" dataDxfId="41">
  <autoFilter ref="B4:U10"/>
  <tableColumns count="20">
    <tableColumn id="1" name="Players" dataDxfId="40"/>
    <tableColumn id="2" name="N01" dataDxfId="39">
      <calculatedColumnFormula>IF(ISNA(MATCH($B5,SelectPlayers!C$8:C$37,0)),MAX(C$4:C4)+1,"")</calculatedColumnFormula>
    </tableColumn>
    <tableColumn id="3" name="N02" dataDxfId="38">
      <calculatedColumnFormula>IF(ISNA(MATCH($B5,SelectPlayers!#REF!,0)),MAX(D$4:D4)+1,"")</calculatedColumnFormula>
    </tableColumn>
    <tableColumn id="4" name="N03" dataDxfId="37">
      <calculatedColumnFormula>IF(ISNA(MATCH($B5,SelectPlayers!#REF!,0)),MAX(E$4:E4)+1,"")</calculatedColumnFormula>
    </tableColumn>
    <tableColumn id="5" name="N04" dataDxfId="36">
      <calculatedColumnFormula>IF(ISNA(MATCH($B5,SelectPlayers!#REF!,0)),MAX(F$4:F4)+1,"")</calculatedColumnFormula>
    </tableColumn>
    <tableColumn id="6" name="N05" dataDxfId="35">
      <calculatedColumnFormula>IF(ISNA(MATCH($B5,SelectPlayers!#REF!,0)),MAX(G$4:G4)+1,"")</calculatedColumnFormula>
    </tableColumn>
    <tableColumn id="7" name="N06" dataDxfId="34">
      <calculatedColumnFormula>IF(ISNA(MATCH($B5,SelectPlayers!#REF!,0)),MAX(H$4:H4)+1,"")</calculatedColumnFormula>
    </tableColumn>
    <tableColumn id="8" name="N07" dataDxfId="33">
      <calculatedColumnFormula>IF(ISNA(MATCH($B5,SelectPlayers!#REF!,0)),MAX(I$4:I4)+1,"")</calculatedColumnFormula>
    </tableColumn>
    <tableColumn id="9" name="N08" dataDxfId="32">
      <calculatedColumnFormula>IF(ISNA(MATCH($B5,SelectPlayers!#REF!,0)),MAX(J$4:J4)+1,"")</calculatedColumnFormula>
    </tableColumn>
    <tableColumn id="10" name="N09" dataDxfId="31">
      <calculatedColumnFormula>IF(ISNA(MATCH($B5,SelectPlayers!#REF!,0)),MAX(K$4:K4)+1,"")</calculatedColumnFormula>
    </tableColumn>
    <tableColumn id="11" name="RowID" dataDxfId="30">
      <calculatedColumnFormula>ROW()-ROW(tblAssignedNums[[#Headers],[RowID]])</calculatedColumnFormula>
    </tableColumn>
    <tableColumn id="12" name="PL01" dataDxfId="29">
      <calculatedColumnFormula>IF($L5&lt;=MAX(C$5:C$21),INDEX($B$5:$B$21,MATCH($L5,C$5:C$21,0)),"")</calculatedColumnFormula>
    </tableColumn>
    <tableColumn id="13" name="PL02" dataDxfId="28">
      <calculatedColumnFormula>IF($L5&lt;=MAX(D$5:D$21),INDEX($B$5:$B$21,MATCH($L5,D$5:D$21,0)),"")</calculatedColumnFormula>
    </tableColumn>
    <tableColumn id="14" name="PL03" dataDxfId="27">
      <calculatedColumnFormula>IF($L5&lt;=MAX(E$5:E$21),INDEX($B$5:$B$21,MATCH($L5,E$5:E$21,0)),"")</calculatedColumnFormula>
    </tableColumn>
    <tableColumn id="15" name="PL04" dataDxfId="26">
      <calculatedColumnFormula>IF($L5&lt;=MAX(F$5:F$21),INDEX($B$5:$B$21,MATCH($L5,F$5:F$21,0)),"")</calculatedColumnFormula>
    </tableColumn>
    <tableColumn id="16" name="PL05" dataDxfId="25">
      <calculatedColumnFormula>IF($L5&lt;=MAX(G$5:G$21),INDEX($B$5:$B$21,MATCH($L5,G$5:G$21,0)),"")</calculatedColumnFormula>
    </tableColumn>
    <tableColumn id="17" name="PL06" dataDxfId="24">
      <calculatedColumnFormula>IF($L5&lt;=MAX(H$5:H$21),INDEX($B$5:$B$21,MATCH($L5,H$5:H$21,0)),"")</calculatedColumnFormula>
    </tableColumn>
    <tableColumn id="18" name="PL07" dataDxfId="23">
      <calculatedColumnFormula>IF($L5&lt;=MAX(I$5:I$21),INDEX($B$5:$B$21,MATCH($L5,I$5:I$21,0)),"")</calculatedColumnFormula>
    </tableColumn>
    <tableColumn id="19" name="PL08" dataDxfId="22">
      <calculatedColumnFormula>IF($L5&lt;=MAX(J$5:J$21),INDEX($B$5:$B$21,MATCH($L5,J$5:J$21,0)),"")</calculatedColumnFormula>
    </tableColumn>
    <tableColumn id="20" name="PL09" dataDxfId="21">
      <calculatedColumnFormula>IF($L5&lt;=MAX(K$5:K$21),INDEX($B$5:$B$21,MATCH($L5,K$5:K$21,0)),"")</calculatedColumnFormula>
    </tableColumn>
  </tableColumns>
  <tableStyleInfo name="TableStyleLight9" showFirstColumn="0" showLastColumn="0" showRowStripes="1" showColumnStripes="1"/>
</table>
</file>

<file path=xl/tables/table3.xml><?xml version="1.0" encoding="utf-8"?>
<table xmlns="http://schemas.openxmlformats.org/spreadsheetml/2006/main" id="4" name="tblPlayerStats" displayName="tblPlayerStats" ref="B4:T15" totalsRowShown="0" headerRowDxfId="20" dataDxfId="19">
  <autoFilter ref="B4:T15"/>
  <tableColumns count="19">
    <tableColumn id="1" name="Players" dataDxfId="18"/>
    <tableColumn id="2" name="01" dataDxfId="17">
      <calculatedColumnFormula>IF(COUNTIF(SelectPlayers!C$8:C$37,$B5),INDEX(SelectPlayers!$B$8:$B$37,MATCH($B5,SelectPlayers!C$8:C$37,0)),"")</calculatedColumnFormula>
    </tableColumn>
    <tableColumn id="3" name="02" dataDxfId="16">
      <calculatedColumnFormula>IF(COUNTIF(SelectPlayers!#REF!,$B5),INDEX(SelectPlayers!$B$8:$B$37,MATCH($B5,SelectPlayers!#REF!,0)),"")</calculatedColumnFormula>
    </tableColumn>
    <tableColumn id="4" name="03" dataDxfId="15">
      <calculatedColumnFormula>IF(COUNTIF(SelectPlayers!#REF!,$B5),INDEX(SelectPlayers!$B$8:$B$37,MATCH($B5,SelectPlayers!#REF!,0)),"")</calculatedColumnFormula>
    </tableColumn>
    <tableColumn id="5" name="04" dataDxfId="14">
      <calculatedColumnFormula>IF(COUNTIF(SelectPlayers!#REF!,$B5),INDEX(SelectPlayers!$B$8:$B$37,MATCH($B5,SelectPlayers!#REF!,0)),"")</calculatedColumnFormula>
    </tableColumn>
    <tableColumn id="6" name="05" dataDxfId="13">
      <calculatedColumnFormula>IF(COUNTIF(SelectPlayers!#REF!,$B5),INDEX(SelectPlayers!$B$8:$B$37,MATCH($B5,SelectPlayers!#REF!,0)),"")</calculatedColumnFormula>
    </tableColumn>
    <tableColumn id="7" name="06" dataDxfId="12">
      <calculatedColumnFormula>IF(COUNTIF(SelectPlayers!#REF!,$B5),INDEX(SelectPlayers!$B$8:$B$37,MATCH($B5,SelectPlayers!#REF!,0)),"")</calculatedColumnFormula>
    </tableColumn>
    <tableColumn id="8" name="07" dataDxfId="11">
      <calculatedColumnFormula>IF(COUNTIF(SelectPlayers!#REF!,$B5),INDEX(SelectPlayers!$B$8:$B$37,MATCH($B5,SelectPlayers!#REF!,0)),"")</calculatedColumnFormula>
    </tableColumn>
    <tableColumn id="9" name="08" dataDxfId="10">
      <calculatedColumnFormula>IF(COUNTIF(SelectPlayers!#REF!,$B5),INDEX(SelectPlayers!$B$8:$B$37,MATCH($B5,SelectPlayers!#REF!,0)),"")</calculatedColumnFormula>
    </tableColumn>
    <tableColumn id="10" name="09" dataDxfId="9">
      <calculatedColumnFormula>IF(COUNTIF(SelectPlayers!#REF!,$B5),INDEX(SelectPlayers!$B$8:$B$37,MATCH($B5,SelectPlayers!#REF!,0)),"")</calculatedColumnFormula>
    </tableColumn>
    <tableColumn id="11" name="Pitcher" dataDxfId="8">
      <calculatedColumnFormula>COUNTIF($C5:$K5,L$4)</calculatedColumnFormula>
    </tableColumn>
    <tableColumn id="12" name="Catcher" dataDxfId="7">
      <calculatedColumnFormula>COUNTIF($C5:$K5,M$4)</calculatedColumnFormula>
    </tableColumn>
    <tableColumn id="13" name="1st Base" dataDxfId="6">
      <calculatedColumnFormula>COUNTIF($C5:$K5,N$4)</calculatedColumnFormula>
    </tableColumn>
    <tableColumn id="14" name="2nd Base" dataDxfId="5">
      <calculatedColumnFormula>COUNTIF($C5:$K5,O$4)</calculatedColumnFormula>
    </tableColumn>
    <tableColumn id="15" name="3rd Base" dataDxfId="4">
      <calculatedColumnFormula>COUNTIF($C5:$K5,P$4)</calculatedColumnFormula>
    </tableColumn>
    <tableColumn id="16" name="Shortstop" dataDxfId="3">
      <calculatedColumnFormula>COUNTIF($C5:$K5,Q$4)</calculatedColumnFormula>
    </tableColumn>
    <tableColumn id="17" name="Right Field" dataDxfId="2">
      <calculatedColumnFormula>COUNTIF($C5:$K5,R$4)</calculatedColumnFormula>
    </tableColumn>
    <tableColumn id="18" name="Centre Field" dataDxfId="1">
      <calculatedColumnFormula>COUNTIF($C5:$K5,S$4)</calculatedColumnFormula>
    </tableColumn>
    <tableColumn id="19" name="Left Field" dataDxfId="0">
      <calculatedColumnFormula>COUNTIF($C5:$K5,T$4)</calculatedColumnFormula>
    </tableColumn>
  </tableColumns>
  <tableStyleInfo name="TableStyleLight10" showFirstColumn="0" showLastColumn="0" showRowStripes="1"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table" Target="../tables/table1.xml"/><Relationship Id="rId5" Type="http://schemas.openxmlformats.org/officeDocument/2006/relationships/comments" Target="../comments1.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pageSetUpPr fitToPage="1"/>
  </sheetPr>
  <dimension ref="A1:I43"/>
  <sheetViews>
    <sheetView showGridLines="0" tabSelected="1" view="pageBreakPreview" zoomScale="80" zoomScaleNormal="90" zoomScaleSheetLayoutView="80" zoomScalePageLayoutView="90" workbookViewId="0">
      <selection activeCell="C1" sqref="C1"/>
    </sheetView>
  </sheetViews>
  <sheetFormatPr baseColWidth="10" defaultColWidth="9" defaultRowHeight="16" x14ac:dyDescent="0.2"/>
  <cols>
    <col min="1" max="1" width="0.19921875" style="17" customWidth="1"/>
    <col min="2" max="2" width="10.796875" style="17" bestFit="1" customWidth="1"/>
    <col min="3" max="3" width="52.3984375" style="17" customWidth="1"/>
    <col min="4" max="4" width="9" style="17" customWidth="1"/>
    <col min="5" max="5" width="1" style="17" customWidth="1"/>
    <col min="6" max="6" width="7.19921875" style="17" bestFit="1" customWidth="1"/>
    <col min="7" max="7" width="46.3984375" style="17" bestFit="1" customWidth="1"/>
    <col min="8" max="8" width="28" style="17" bestFit="1" customWidth="1"/>
    <col min="9" max="14" width="5.3984375" style="17" bestFit="1" customWidth="1"/>
    <col min="15" max="15" width="9" style="17"/>
    <col min="16" max="16" width="3.59765625" style="17" customWidth="1"/>
    <col min="17" max="25" width="5.796875" style="17" bestFit="1" customWidth="1"/>
    <col min="26" max="16384" width="9" style="17"/>
  </cols>
  <sheetData>
    <row r="1" spans="1:8" s="33" customFormat="1" x14ac:dyDescent="0.2"/>
    <row r="2" spans="1:8" s="33" customFormat="1" ht="21" x14ac:dyDescent="0.25">
      <c r="B2" s="34"/>
      <c r="C2" s="18"/>
      <c r="G2" s="35"/>
    </row>
    <row r="3" spans="1:8" s="33" customFormat="1" x14ac:dyDescent="0.2">
      <c r="C3" s="18"/>
    </row>
    <row r="4" spans="1:8" x14ac:dyDescent="0.2">
      <c r="C4" s="18"/>
    </row>
    <row r="5" spans="1:8" x14ac:dyDescent="0.2">
      <c r="C5" s="18"/>
    </row>
    <row r="6" spans="1:8" ht="21" x14ac:dyDescent="0.25">
      <c r="B6" s="70" t="s">
        <v>83</v>
      </c>
      <c r="C6" s="70"/>
      <c r="D6" s="70"/>
      <c r="E6" s="70"/>
      <c r="F6" s="70"/>
      <c r="G6" s="70"/>
      <c r="H6" s="70"/>
    </row>
    <row r="7" spans="1:8" ht="19" x14ac:dyDescent="0.25">
      <c r="A7" s="33"/>
      <c r="B7" s="37" t="s">
        <v>70</v>
      </c>
      <c r="C7" s="38" t="s">
        <v>71</v>
      </c>
      <c r="D7" s="37" t="s">
        <v>56</v>
      </c>
      <c r="E7" s="43"/>
      <c r="F7" s="39" t="s">
        <v>55</v>
      </c>
      <c r="G7" s="39" t="s">
        <v>62</v>
      </c>
      <c r="H7" s="39" t="s">
        <v>63</v>
      </c>
    </row>
    <row r="8" spans="1:8" x14ac:dyDescent="0.2">
      <c r="A8" s="33"/>
      <c r="B8" s="42"/>
      <c r="C8" s="41"/>
      <c r="D8" s="40" t="str">
        <f>IFERROR(VLOOKUP(tblSelect[[#This Row],[Create Your Own Personal Course Map]],Lists!$D$4:$E$9,2,FALSE),"")</f>
        <v/>
      </c>
      <c r="E8" s="44"/>
      <c r="F8" s="67" t="s">
        <v>64</v>
      </c>
      <c r="G8" s="58" t="s">
        <v>73</v>
      </c>
      <c r="H8" s="54"/>
    </row>
    <row r="9" spans="1:8" x14ac:dyDescent="0.2">
      <c r="A9" s="33"/>
      <c r="B9" s="42"/>
      <c r="C9" s="41"/>
      <c r="D9" s="40" t="str">
        <f>IFERROR(VLOOKUP(tblSelect[[#This Row],[Create Your Own Personal Course Map]],Lists!$D$4:$E$9,2,FALSE),"")</f>
        <v/>
      </c>
      <c r="E9" s="44"/>
      <c r="F9" s="68"/>
      <c r="G9" s="42" t="s">
        <v>72</v>
      </c>
      <c r="H9" s="54"/>
    </row>
    <row r="10" spans="1:8" x14ac:dyDescent="0.2">
      <c r="A10" s="33"/>
      <c r="B10" s="42"/>
      <c r="C10" s="41"/>
      <c r="D10" s="40" t="str">
        <f>IFERROR(VLOOKUP(tblSelect[[#This Row],[Create Your Own Personal Course Map]],Lists!$D$4:$E$9,2,FALSE),"")</f>
        <v/>
      </c>
      <c r="E10" s="44"/>
      <c r="F10" s="68"/>
      <c r="G10" s="42" t="s">
        <v>81</v>
      </c>
      <c r="H10" s="54" t="s">
        <v>85</v>
      </c>
    </row>
    <row r="11" spans="1:8" x14ac:dyDescent="0.2">
      <c r="A11" s="33"/>
      <c r="B11" s="42"/>
      <c r="C11" s="41"/>
      <c r="D11" s="40" t="str">
        <f>IFERROR(VLOOKUP(tblSelect[[#This Row],[Create Your Own Personal Course Map]],Lists!$D$4:$E$9,2,FALSE),"")</f>
        <v/>
      </c>
      <c r="E11" s="44"/>
      <c r="F11" s="68"/>
      <c r="G11" s="42"/>
      <c r="H11" s="54"/>
    </row>
    <row r="12" spans="1:8" ht="17" thickBot="1" x14ac:dyDescent="0.25">
      <c r="A12" s="33"/>
      <c r="B12" s="48"/>
      <c r="C12" s="48"/>
      <c r="D12" s="49" t="str">
        <f>IFERROR(VLOOKUP(tblSelect[[#This Row],[Create Your Own Personal Course Map]],Lists!$D$4:$E$9,2,FALSE),"")</f>
        <v/>
      </c>
      <c r="E12" s="50"/>
      <c r="F12" s="69"/>
      <c r="G12" s="48"/>
      <c r="H12" s="55"/>
    </row>
    <row r="13" spans="1:8" ht="40.5" customHeight="1" x14ac:dyDescent="0.2">
      <c r="A13" s="33"/>
      <c r="B13" s="45"/>
      <c r="C13" s="41"/>
      <c r="D13" s="46" t="str">
        <f>IFERROR(VLOOKUP(tblSelect[[#This Row],[Create Your Own Personal Course Map]],Lists!$D$4:$E$9,2,FALSE),"")</f>
        <v/>
      </c>
      <c r="E13" s="47"/>
      <c r="F13" s="67" t="s">
        <v>65</v>
      </c>
      <c r="G13" s="42" t="s">
        <v>76</v>
      </c>
      <c r="H13" s="54"/>
    </row>
    <row r="14" spans="1:8" x14ac:dyDescent="0.2">
      <c r="A14" s="33"/>
      <c r="B14" s="42"/>
      <c r="C14" s="41"/>
      <c r="D14" s="40" t="str">
        <f>IFERROR(VLOOKUP(tblSelect[[#This Row],[Create Your Own Personal Course Map]],Lists!$D$4:$E$9,2,FALSE),"")</f>
        <v/>
      </c>
      <c r="E14" s="44"/>
      <c r="F14" s="68"/>
      <c r="G14" s="42" t="s">
        <v>82</v>
      </c>
      <c r="H14" s="54" t="s">
        <v>84</v>
      </c>
    </row>
    <row r="15" spans="1:8" ht="41.25" customHeight="1" x14ac:dyDescent="0.2">
      <c r="A15" s="33"/>
      <c r="B15" s="42"/>
      <c r="C15" s="41"/>
      <c r="D15" s="40" t="str">
        <f>IFERROR(VLOOKUP(tblSelect[[#This Row],[Create Your Own Personal Course Map]],Lists!$D$4:$E$9,2,FALSE),"")</f>
        <v/>
      </c>
      <c r="E15" s="44"/>
      <c r="F15" s="68"/>
      <c r="G15" s="42" t="s">
        <v>74</v>
      </c>
      <c r="H15" s="54" t="s">
        <v>75</v>
      </c>
    </row>
    <row r="16" spans="1:8" x14ac:dyDescent="0.2">
      <c r="A16" s="33"/>
      <c r="B16" s="42"/>
      <c r="C16" s="41"/>
      <c r="D16" s="40" t="str">
        <f>IFERROR(VLOOKUP(tblSelect[[#This Row],[Create Your Own Personal Course Map]],Lists!$D$4:$E$9,2,FALSE),"")</f>
        <v/>
      </c>
      <c r="E16" s="44"/>
      <c r="F16" s="68"/>
      <c r="G16" s="42"/>
      <c r="H16" s="54"/>
    </row>
    <row r="17" spans="1:8" ht="17" thickBot="1" x14ac:dyDescent="0.25">
      <c r="A17" s="33"/>
      <c r="B17" s="48"/>
      <c r="C17" s="48"/>
      <c r="D17" s="49" t="str">
        <f>IFERROR(VLOOKUP(tblSelect[[#This Row],[Create Your Own Personal Course Map]],Lists!$D$4:$E$9,2,FALSE),"")</f>
        <v/>
      </c>
      <c r="E17" s="50"/>
      <c r="F17" s="69"/>
      <c r="G17" s="48"/>
      <c r="H17" s="55"/>
    </row>
    <row r="18" spans="1:8" ht="39.75" customHeight="1" x14ac:dyDescent="0.2">
      <c r="A18" s="33"/>
      <c r="B18" s="45"/>
      <c r="C18" s="41"/>
      <c r="D18" s="46" t="str">
        <f>IFERROR(VLOOKUP(tblSelect[[#This Row],[Create Your Own Personal Course Map]],Lists!$D$4:$E$9,2,FALSE),"")</f>
        <v/>
      </c>
      <c r="E18" s="47"/>
      <c r="F18" s="67" t="s">
        <v>66</v>
      </c>
      <c r="G18" s="45"/>
      <c r="H18" s="56"/>
    </row>
    <row r="19" spans="1:8" x14ac:dyDescent="0.2">
      <c r="A19" s="33"/>
      <c r="B19" s="42"/>
      <c r="C19" s="41"/>
      <c r="D19" s="40" t="str">
        <f>IFERROR(VLOOKUP(tblSelect[[#This Row],[Create Your Own Personal Course Map]],Lists!$D$4:$E$9,2,FALSE),"")</f>
        <v/>
      </c>
      <c r="E19" s="44"/>
      <c r="F19" s="68"/>
      <c r="G19" s="42"/>
      <c r="H19" s="54"/>
    </row>
    <row r="20" spans="1:8" x14ac:dyDescent="0.2">
      <c r="A20" s="33"/>
      <c r="B20" s="42"/>
      <c r="C20" s="41"/>
      <c r="D20" s="40" t="str">
        <f>IFERROR(VLOOKUP(tblSelect[[#This Row],[Create Your Own Personal Course Map]],Lists!$D$4:$E$9,2,FALSE),"")</f>
        <v/>
      </c>
      <c r="E20" s="44"/>
      <c r="F20" s="68"/>
      <c r="G20" s="42"/>
      <c r="H20" s="54"/>
    </row>
    <row r="21" spans="1:8" x14ac:dyDescent="0.2">
      <c r="A21" s="33"/>
      <c r="B21" s="42"/>
      <c r="C21" s="41"/>
      <c r="D21" s="40" t="str">
        <f>IFERROR(VLOOKUP(tblSelect[[#This Row],[Create Your Own Personal Course Map]],Lists!$D$4:$E$9,2,FALSE),"")</f>
        <v/>
      </c>
      <c r="E21" s="44"/>
      <c r="F21" s="68"/>
      <c r="G21" s="42"/>
      <c r="H21" s="54"/>
    </row>
    <row r="22" spans="1:8" ht="17" thickBot="1" x14ac:dyDescent="0.25">
      <c r="A22" s="33"/>
      <c r="B22" s="48"/>
      <c r="C22" s="48"/>
      <c r="D22" s="49" t="str">
        <f>IFERROR(VLOOKUP(tblSelect[[#This Row],[Create Your Own Personal Course Map]],Lists!$D$4:$E$9,2,FALSE),"")</f>
        <v/>
      </c>
      <c r="E22" s="50"/>
      <c r="F22" s="69"/>
      <c r="G22" s="48"/>
      <c r="H22" s="55"/>
    </row>
    <row r="23" spans="1:8" x14ac:dyDescent="0.2">
      <c r="A23" s="33"/>
      <c r="B23" s="45"/>
      <c r="C23" s="41"/>
      <c r="D23" s="46" t="str">
        <f>IFERROR(VLOOKUP(tblSelect[[#This Row],[Create Your Own Personal Course Map]],Lists!$D$4:$E$9,2,FALSE),"")</f>
        <v/>
      </c>
      <c r="E23" s="47"/>
      <c r="F23" s="67" t="s">
        <v>67</v>
      </c>
      <c r="G23" s="59"/>
      <c r="H23" s="56"/>
    </row>
    <row r="24" spans="1:8" x14ac:dyDescent="0.2">
      <c r="A24" s="33"/>
      <c r="B24" s="42"/>
      <c r="C24" s="41"/>
      <c r="D24" s="40" t="str">
        <f>IFERROR(VLOOKUP(tblSelect[[#This Row],[Create Your Own Personal Course Map]],Lists!$D$4:$E$9,2,FALSE),"")</f>
        <v/>
      </c>
      <c r="E24" s="44"/>
      <c r="F24" s="68"/>
      <c r="G24" s="42"/>
      <c r="H24" s="54"/>
    </row>
    <row r="25" spans="1:8" x14ac:dyDescent="0.2">
      <c r="A25" s="33"/>
      <c r="B25" s="42"/>
      <c r="C25" s="41"/>
      <c r="D25" s="40" t="str">
        <f>IFERROR(VLOOKUP(tblSelect[[#This Row],[Create Your Own Personal Course Map]],Lists!$D$4:$E$9,2,FALSE),"")</f>
        <v/>
      </c>
      <c r="E25" s="44"/>
      <c r="F25" s="68"/>
      <c r="G25" s="42"/>
      <c r="H25" s="54"/>
    </row>
    <row r="26" spans="1:8" x14ac:dyDescent="0.2">
      <c r="A26" s="33"/>
      <c r="B26" s="42"/>
      <c r="C26" s="41"/>
      <c r="D26" s="40" t="str">
        <f>IFERROR(VLOOKUP(tblSelect[[#This Row],[Create Your Own Personal Course Map]],Lists!$D$4:$E$9,2,FALSE),"")</f>
        <v/>
      </c>
      <c r="E26" s="44"/>
      <c r="F26" s="68"/>
      <c r="G26" s="42"/>
      <c r="H26" s="54"/>
    </row>
    <row r="27" spans="1:8" ht="17" thickBot="1" x14ac:dyDescent="0.25">
      <c r="A27" s="33"/>
      <c r="B27" s="48"/>
      <c r="C27" s="48"/>
      <c r="D27" s="49" t="str">
        <f>IFERROR(VLOOKUP(tblSelect[[#This Row],[Create Your Own Personal Course Map]],Lists!$D$4:$E$9,2,FALSE),"")</f>
        <v/>
      </c>
      <c r="E27" s="50"/>
      <c r="F27" s="69"/>
      <c r="G27" s="48"/>
      <c r="H27" s="55"/>
    </row>
    <row r="28" spans="1:8" ht="29.25" customHeight="1" x14ac:dyDescent="0.2">
      <c r="A28" s="33"/>
      <c r="B28" s="45"/>
      <c r="C28" s="41"/>
      <c r="D28" s="46" t="str">
        <f>IFERROR(VLOOKUP(tblSelect[[#This Row],[Create Your Own Personal Course Map]],Lists!$D$4:$E$9,2,FALSE),"")</f>
        <v/>
      </c>
      <c r="E28" s="47"/>
      <c r="F28" s="67" t="s">
        <v>68</v>
      </c>
      <c r="G28" s="45"/>
      <c r="H28" s="56"/>
    </row>
    <row r="29" spans="1:8" x14ac:dyDescent="0.2">
      <c r="A29" s="33"/>
      <c r="B29" s="42"/>
      <c r="C29" s="41"/>
      <c r="D29" s="40" t="str">
        <f>IFERROR(VLOOKUP(tblSelect[[#This Row],[Create Your Own Personal Course Map]],Lists!$D$4:$E$9,2,FALSE),"")</f>
        <v/>
      </c>
      <c r="E29" s="44"/>
      <c r="F29" s="68"/>
      <c r="G29" s="42"/>
      <c r="H29" s="54"/>
    </row>
    <row r="30" spans="1:8" x14ac:dyDescent="0.2">
      <c r="A30" s="33"/>
      <c r="B30" s="42"/>
      <c r="C30" s="41"/>
      <c r="D30" s="40" t="str">
        <f>IFERROR(VLOOKUP(tblSelect[[#This Row],[Create Your Own Personal Course Map]],Lists!$D$4:$E$9,2,FALSE),"")</f>
        <v/>
      </c>
      <c r="E30" s="44"/>
      <c r="F30" s="68"/>
      <c r="G30" s="40"/>
      <c r="H30" s="54"/>
    </row>
    <row r="31" spans="1:8" x14ac:dyDescent="0.2">
      <c r="A31" s="33"/>
      <c r="B31" s="42"/>
      <c r="C31" s="41"/>
      <c r="D31" s="40" t="str">
        <f>IFERROR(VLOOKUP(tblSelect[[#This Row],[Create Your Own Personal Course Map]],Lists!$D$4:$E$9,2,FALSE),"")</f>
        <v/>
      </c>
      <c r="E31" s="44"/>
      <c r="F31" s="68"/>
      <c r="G31" s="40"/>
      <c r="H31" s="54"/>
    </row>
    <row r="32" spans="1:8" ht="17" thickBot="1" x14ac:dyDescent="0.25">
      <c r="A32" s="33"/>
      <c r="B32" s="48"/>
      <c r="C32" s="48"/>
      <c r="D32" s="49" t="str">
        <f>IFERROR(VLOOKUP(tblSelect[[#This Row],[Create Your Own Personal Course Map]],Lists!$D$4:$E$9,2,FALSE),"")</f>
        <v/>
      </c>
      <c r="E32" s="50"/>
      <c r="F32" s="69"/>
      <c r="G32" s="49"/>
      <c r="H32" s="55"/>
    </row>
    <row r="33" spans="1:9" x14ac:dyDescent="0.2">
      <c r="A33" s="33"/>
      <c r="B33" s="45"/>
      <c r="C33" s="41"/>
      <c r="D33" s="46" t="str">
        <f>IFERROR(VLOOKUP(tblSelect[[#This Row],[Create Your Own Personal Course Map]],Lists!$D$4:$E$9,2,FALSE),"")</f>
        <v/>
      </c>
      <c r="E33" s="47"/>
      <c r="F33" s="67" t="s">
        <v>69</v>
      </c>
      <c r="G33" s="46"/>
      <c r="H33" s="56"/>
    </row>
    <row r="34" spans="1:9" x14ac:dyDescent="0.2">
      <c r="A34" s="33"/>
      <c r="B34" s="42"/>
      <c r="C34" s="41"/>
      <c r="D34" s="40" t="str">
        <f>IFERROR(VLOOKUP(tblSelect[[#This Row],[Create Your Own Personal Course Map]],Lists!$D$4:$E$9,2,FALSE),"")</f>
        <v/>
      </c>
      <c r="E34" s="44"/>
      <c r="F34" s="68"/>
      <c r="G34" s="40"/>
      <c r="H34" s="54"/>
    </row>
    <row r="35" spans="1:9" x14ac:dyDescent="0.2">
      <c r="A35" s="33"/>
      <c r="B35" s="42"/>
      <c r="C35" s="41"/>
      <c r="D35" s="40" t="str">
        <f>IFERROR(VLOOKUP(tblSelect[[#This Row],[Create Your Own Personal Course Map]],Lists!$D$4:$E$9,2,FALSE),"")</f>
        <v/>
      </c>
      <c r="E35" s="44"/>
      <c r="F35" s="68"/>
      <c r="G35" s="40"/>
      <c r="H35" s="54"/>
    </row>
    <row r="36" spans="1:9" x14ac:dyDescent="0.2">
      <c r="A36" s="33"/>
      <c r="B36" s="42"/>
      <c r="C36" s="41"/>
      <c r="D36" s="40" t="str">
        <f>IFERROR(VLOOKUP(tblSelect[[#This Row],[Create Your Own Personal Course Map]],Lists!$D$4:$E$9,2,FALSE),"")</f>
        <v/>
      </c>
      <c r="E36" s="44"/>
      <c r="F36" s="68"/>
      <c r="G36" s="40"/>
      <c r="H36" s="54"/>
    </row>
    <row r="37" spans="1:9" ht="17" thickBot="1" x14ac:dyDescent="0.25">
      <c r="A37" s="33"/>
      <c r="B37" s="42"/>
      <c r="C37" s="41"/>
      <c r="D37" s="40" t="str">
        <f>IFERROR(VLOOKUP(tblSelect[[#This Row],[Create Your Own Personal Course Map]],Lists!$D$4:$E$9,2,FALSE),"")</f>
        <v/>
      </c>
      <c r="E37" s="44"/>
      <c r="F37" s="69"/>
      <c r="G37" s="40"/>
      <c r="H37" s="54"/>
    </row>
    <row r="38" spans="1:9" ht="6.75" customHeight="1" x14ac:dyDescent="0.2"/>
    <row r="39" spans="1:9" x14ac:dyDescent="0.2">
      <c r="C39" s="51" t="s">
        <v>59</v>
      </c>
      <c r="D39" s="52">
        <v>18</v>
      </c>
      <c r="G39" s="32"/>
      <c r="H39" s="66"/>
      <c r="I39" s="66"/>
    </row>
    <row r="40" spans="1:9" x14ac:dyDescent="0.2">
      <c r="C40" s="51" t="s">
        <v>60</v>
      </c>
      <c r="D40" s="52">
        <f>SUM(tblSelect[Credits])</f>
        <v>0</v>
      </c>
      <c r="G40" s="32"/>
      <c r="H40" s="57"/>
    </row>
    <row r="41" spans="1:9" x14ac:dyDescent="0.2">
      <c r="C41" s="51" t="s">
        <v>61</v>
      </c>
      <c r="D41" s="53">
        <f>D40/D39</f>
        <v>0</v>
      </c>
      <c r="G41" s="32"/>
      <c r="H41" s="57"/>
    </row>
    <row r="42" spans="1:9" x14ac:dyDescent="0.2">
      <c r="D42" s="36"/>
    </row>
    <row r="43" spans="1:9" x14ac:dyDescent="0.2">
      <c r="G43" s="32"/>
      <c r="H43" s="32"/>
    </row>
  </sheetData>
  <mergeCells count="8">
    <mergeCell ref="H39:I39"/>
    <mergeCell ref="F33:F37"/>
    <mergeCell ref="B6:H6"/>
    <mergeCell ref="F8:F12"/>
    <mergeCell ref="F13:F17"/>
    <mergeCell ref="F18:F22"/>
    <mergeCell ref="F23:F27"/>
    <mergeCell ref="F28:F32"/>
  </mergeCells>
  <phoneticPr fontId="0" type="noConversion"/>
  <conditionalFormatting sqref="C8:C11 C13:C16 C18:C21 C23:C26 C28:C31 C33:C37">
    <cfRule type="expression" dxfId="48" priority="1">
      <formula>"ACG 2021 C Prin of Financial Accounting"</formula>
    </cfRule>
  </conditionalFormatting>
  <pageMargins left="0.25" right="0.25" top="0.75" bottom="0.75" header="0.3" footer="0.3"/>
  <pageSetup scale="71" orientation="portrait" r:id="rId1"/>
  <headerFooter alignWithMargins="0"/>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NamesUsed!$M$5:$M$10</xm:f>
          </x14:formula1>
          <xm:sqref>C8:C37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0"/>
  <sheetViews>
    <sheetView showGridLines="0" workbookViewId="0">
      <selection activeCell="A10" sqref="A10:XFD10"/>
    </sheetView>
  </sheetViews>
  <sheetFormatPr baseColWidth="10" defaultColWidth="9" defaultRowHeight="14" x14ac:dyDescent="0.2"/>
  <cols>
    <col min="1" max="1" width="3.19921875" style="13" customWidth="1"/>
    <col min="2" max="2" width="55" style="13" customWidth="1"/>
    <col min="3" max="12" width="7.796875" style="13" customWidth="1"/>
    <col min="13" max="13" width="58.796875" style="13" bestFit="1" customWidth="1"/>
    <col min="14" max="16384" width="9" style="13"/>
  </cols>
  <sheetData>
    <row r="2" spans="2:21" ht="21" x14ac:dyDescent="0.25">
      <c r="B2" s="25" t="s">
        <v>38</v>
      </c>
      <c r="C2" s="19"/>
      <c r="D2" s="19"/>
      <c r="E2" s="19"/>
      <c r="F2" s="19"/>
      <c r="G2" s="19"/>
      <c r="H2" s="19"/>
      <c r="I2" s="19"/>
      <c r="J2" s="19"/>
      <c r="K2" s="20"/>
      <c r="M2" s="25" t="s">
        <v>41</v>
      </c>
      <c r="N2" s="19"/>
      <c r="O2" s="19"/>
      <c r="P2" s="19"/>
      <c r="Q2" s="19"/>
      <c r="R2" s="19"/>
      <c r="S2" s="19"/>
      <c r="T2" s="19"/>
      <c r="U2" s="20"/>
    </row>
    <row r="4" spans="2:21" s="21" customFormat="1" ht="25.5" customHeight="1" x14ac:dyDescent="0.2">
      <c r="B4" s="7" t="s">
        <v>0</v>
      </c>
      <c r="C4" s="8" t="s">
        <v>43</v>
      </c>
      <c r="D4" s="8" t="s">
        <v>44</v>
      </c>
      <c r="E4" s="8" t="s">
        <v>45</v>
      </c>
      <c r="F4" s="8" t="s">
        <v>46</v>
      </c>
      <c r="G4" s="8" t="s">
        <v>47</v>
      </c>
      <c r="H4" s="8" t="s">
        <v>48</v>
      </c>
      <c r="I4" s="8" t="s">
        <v>49</v>
      </c>
      <c r="J4" s="8" t="s">
        <v>50</v>
      </c>
      <c r="K4" s="8" t="s">
        <v>51</v>
      </c>
      <c r="L4" s="7" t="s">
        <v>42</v>
      </c>
      <c r="M4" s="9" t="s">
        <v>11</v>
      </c>
      <c r="N4" s="9" t="s">
        <v>12</v>
      </c>
      <c r="O4" s="9" t="s">
        <v>13</v>
      </c>
      <c r="P4" s="9" t="s">
        <v>14</v>
      </c>
      <c r="Q4" s="9" t="s">
        <v>15</v>
      </c>
      <c r="R4" s="9" t="s">
        <v>16</v>
      </c>
      <c r="S4" s="9" t="s">
        <v>17</v>
      </c>
      <c r="T4" s="9" t="s">
        <v>18</v>
      </c>
      <c r="U4" s="9" t="s">
        <v>19</v>
      </c>
    </row>
    <row r="5" spans="2:21" ht="15" x14ac:dyDescent="0.2">
      <c r="B5" s="27" t="s">
        <v>73</v>
      </c>
      <c r="C5" s="10">
        <f>IF(ISNA(MATCH($B5,SelectPlayers!C$8:C$37,0)),MAX(C$4:C4)+1,"")</f>
        <v>1</v>
      </c>
      <c r="D5" s="10" t="str">
        <f>IF(ISNA(MATCH($B5,SelectPlayers!#REF!,0)),MAX(D$4:D4)+1,"")</f>
        <v/>
      </c>
      <c r="E5" s="10" t="str">
        <f>IF(ISNA(MATCH($B5,SelectPlayers!#REF!,0)),MAX(E$4:E4)+1,"")</f>
        <v/>
      </c>
      <c r="F5" s="10" t="str">
        <f>IF(ISNA(MATCH($B5,SelectPlayers!#REF!,0)),MAX(F$4:F4)+1,"")</f>
        <v/>
      </c>
      <c r="G5" s="10" t="str">
        <f>IF(ISNA(MATCH($B5,SelectPlayers!#REF!,0)),MAX(G$4:G4)+1,"")</f>
        <v/>
      </c>
      <c r="H5" s="10" t="str">
        <f>IF(ISNA(MATCH($B5,SelectPlayers!#REF!,0)),MAX(H$4:H4)+1,"")</f>
        <v/>
      </c>
      <c r="I5" s="10" t="str">
        <f>IF(ISNA(MATCH($B5,SelectPlayers!#REF!,0)),MAX(I$4:I4)+1,"")</f>
        <v/>
      </c>
      <c r="J5" s="10" t="str">
        <f>IF(ISNA(MATCH($B5,SelectPlayers!#REF!,0)),MAX(J$4:J4)+1,"")</f>
        <v/>
      </c>
      <c r="K5" s="10" t="str">
        <f>IF(ISNA(MATCH($B5,SelectPlayers!#REF!,0)),MAX(K$4:K4)+1,"")</f>
        <v/>
      </c>
      <c r="L5" s="28">
        <f>ROW()-ROW(tblAssignedNums[[#Headers],[RowID]])</f>
        <v>1</v>
      </c>
      <c r="M5" s="10" t="str">
        <f t="shared" ref="M5:U10" si="0">IF($L5&lt;=MAX(C$5:C$10),INDEX($B$5:$B$10,MATCH($L5,C$5:C$10,0)),"")</f>
        <v>BUL 1241 Business Law I</v>
      </c>
      <c r="N5" s="10" t="str">
        <f t="shared" si="0"/>
        <v/>
      </c>
      <c r="O5" s="10" t="str">
        <f t="shared" si="0"/>
        <v/>
      </c>
      <c r="P5" s="10" t="str">
        <f t="shared" si="0"/>
        <v/>
      </c>
      <c r="Q5" s="10" t="str">
        <f t="shared" si="0"/>
        <v/>
      </c>
      <c r="R5" s="10" t="str">
        <f t="shared" si="0"/>
        <v/>
      </c>
      <c r="S5" s="10" t="str">
        <f t="shared" si="0"/>
        <v/>
      </c>
      <c r="T5" s="10" t="str">
        <f t="shared" si="0"/>
        <v/>
      </c>
      <c r="U5" s="10" t="str">
        <f t="shared" si="0"/>
        <v/>
      </c>
    </row>
    <row r="6" spans="2:21" ht="15" x14ac:dyDescent="0.2">
      <c r="B6" s="60" t="s">
        <v>72</v>
      </c>
      <c r="C6" s="10">
        <f>IF(ISNA(MATCH($B6,SelectPlayers!C$8:C$37,0)),MAX(C$4:C5)+1,"")</f>
        <v>2</v>
      </c>
      <c r="D6" s="61" t="str">
        <f>IF(ISNA(MATCH($B6,SelectPlayers!#REF!,0)),MAX(D$4:D5)+1,"")</f>
        <v/>
      </c>
      <c r="E6" s="61" t="str">
        <f>IF(ISNA(MATCH($B6,SelectPlayers!#REF!,0)),MAX(E$4:E5)+1,"")</f>
        <v/>
      </c>
      <c r="F6" s="61" t="str">
        <f>IF(ISNA(MATCH($B6,SelectPlayers!#REF!,0)),MAX(F$4:F5)+1,"")</f>
        <v/>
      </c>
      <c r="G6" s="61" t="str">
        <f>IF(ISNA(MATCH($B6,SelectPlayers!#REF!,0)),MAX(G$4:G5)+1,"")</f>
        <v/>
      </c>
      <c r="H6" s="61" t="str">
        <f>IF(ISNA(MATCH($B6,SelectPlayers!#REF!,0)),MAX(H$4:H5)+1,"")</f>
        <v/>
      </c>
      <c r="I6" s="61" t="str">
        <f>IF(ISNA(MATCH($B6,SelectPlayers!#REF!,0)),MAX(I$4:I5)+1,"")</f>
        <v/>
      </c>
      <c r="J6" s="61" t="str">
        <f>IF(ISNA(MATCH($B6,SelectPlayers!#REF!,0)),MAX(J$4:J5)+1,"")</f>
        <v/>
      </c>
      <c r="K6" s="61" t="str">
        <f>IF(ISNA(MATCH($B6,SelectPlayers!#REF!,0)),MAX(K$4:K5)+1,"")</f>
        <v/>
      </c>
      <c r="L6" s="62">
        <f>ROW()-ROW(tblAssignedNums[[#Headers],[RowID]])</f>
        <v>2</v>
      </c>
      <c r="M6" s="63" t="str">
        <f t="shared" si="0"/>
        <v>FIN 1100 Personal Finance</v>
      </c>
      <c r="N6" s="63" t="str">
        <f t="shared" si="0"/>
        <v/>
      </c>
      <c r="O6" s="63" t="str">
        <f t="shared" si="0"/>
        <v/>
      </c>
      <c r="P6" s="63" t="str">
        <f t="shared" si="0"/>
        <v/>
      </c>
      <c r="Q6" s="63" t="str">
        <f t="shared" si="0"/>
        <v/>
      </c>
      <c r="R6" s="63" t="str">
        <f t="shared" si="0"/>
        <v/>
      </c>
      <c r="S6" s="63" t="str">
        <f t="shared" si="0"/>
        <v/>
      </c>
      <c r="T6" s="63" t="str">
        <f t="shared" si="0"/>
        <v/>
      </c>
      <c r="U6" s="63" t="str">
        <f t="shared" si="0"/>
        <v/>
      </c>
    </row>
    <row r="7" spans="2:21" ht="15" x14ac:dyDescent="0.2">
      <c r="B7" s="60" t="s">
        <v>77</v>
      </c>
      <c r="C7" s="10">
        <f>IF(ISNA(MATCH($B7,SelectPlayers!C$8:C$37,0)),MAX(C$4:C6)+1,"")</f>
        <v>3</v>
      </c>
      <c r="D7" s="61" t="str">
        <f>IF(ISNA(MATCH($B7,SelectPlayers!#REF!,0)),MAX(D$4:D6)+1,"")</f>
        <v/>
      </c>
      <c r="E7" s="61" t="str">
        <f>IF(ISNA(MATCH($B7,SelectPlayers!#REF!,0)),MAX(E$4:E6)+1,"")</f>
        <v/>
      </c>
      <c r="F7" s="61" t="str">
        <f>IF(ISNA(MATCH($B7,SelectPlayers!#REF!,0)),MAX(F$4:F6)+1,"")</f>
        <v/>
      </c>
      <c r="G7" s="61" t="str">
        <f>IF(ISNA(MATCH($B7,SelectPlayers!#REF!,0)),MAX(G$4:G6)+1,"")</f>
        <v/>
      </c>
      <c r="H7" s="61" t="str">
        <f>IF(ISNA(MATCH($B7,SelectPlayers!#REF!,0)),MAX(H$4:H6)+1,"")</f>
        <v/>
      </c>
      <c r="I7" s="61" t="str">
        <f>IF(ISNA(MATCH($B7,SelectPlayers!#REF!,0)),MAX(I$4:I6)+1,"")</f>
        <v/>
      </c>
      <c r="J7" s="61" t="str">
        <f>IF(ISNA(MATCH($B7,SelectPlayers!#REF!,0)),MAX(J$4:J6)+1,"")</f>
        <v/>
      </c>
      <c r="K7" s="61" t="str">
        <f>IF(ISNA(MATCH($B7,SelectPlayers!#REF!,0)),MAX(K$4:K6)+1,"")</f>
        <v/>
      </c>
      <c r="L7" s="62">
        <f>ROW()-ROW(tblAssignedNums[[#Headers],[RowID]])</f>
        <v>3</v>
      </c>
      <c r="M7" s="63" t="str">
        <f t="shared" si="0"/>
        <v xml:space="preserve">GEB  2214 Business Communications </v>
      </c>
      <c r="N7" s="63" t="str">
        <f t="shared" si="0"/>
        <v/>
      </c>
      <c r="O7" s="63" t="str">
        <f t="shared" si="0"/>
        <v/>
      </c>
      <c r="P7" s="63" t="str">
        <f t="shared" si="0"/>
        <v/>
      </c>
      <c r="Q7" s="63" t="str">
        <f t="shared" si="0"/>
        <v/>
      </c>
      <c r="R7" s="63" t="str">
        <f t="shared" si="0"/>
        <v/>
      </c>
      <c r="S7" s="63" t="str">
        <f t="shared" si="0"/>
        <v/>
      </c>
      <c r="T7" s="63" t="str">
        <f t="shared" si="0"/>
        <v/>
      </c>
      <c r="U7" s="63" t="str">
        <f t="shared" si="0"/>
        <v/>
      </c>
    </row>
    <row r="8" spans="2:21" ht="15" x14ac:dyDescent="0.2">
      <c r="B8" s="60" t="s">
        <v>79</v>
      </c>
      <c r="C8" s="10">
        <f>IF(ISNA(MATCH($B8,SelectPlayers!C$8:C$37,0)),MAX(C$4:C7)+1,"")</f>
        <v>4</v>
      </c>
      <c r="D8" s="61" t="str">
        <f>IF(ISNA(MATCH($B8,SelectPlayers!#REF!,0)),MAX(D$4:D7)+1,"")</f>
        <v/>
      </c>
      <c r="E8" s="61" t="str">
        <f>IF(ISNA(MATCH($B8,SelectPlayers!#REF!,0)),MAX(E$4:E7)+1,"")</f>
        <v/>
      </c>
      <c r="F8" s="61" t="str">
        <f>IF(ISNA(MATCH($B8,SelectPlayers!#REF!,0)),MAX(F$4:F7)+1,"")</f>
        <v/>
      </c>
      <c r="G8" s="61" t="str">
        <f>IF(ISNA(MATCH($B8,SelectPlayers!#REF!,0)),MAX(G$4:G7)+1,"")</f>
        <v/>
      </c>
      <c r="H8" s="61" t="str">
        <f>IF(ISNA(MATCH($B8,SelectPlayers!#REF!,0)),MAX(H$4:H7)+1,"")</f>
        <v/>
      </c>
      <c r="I8" s="61" t="str">
        <f>IF(ISNA(MATCH($B8,SelectPlayers!#REF!,0)),MAX(I$4:I7)+1,"")</f>
        <v/>
      </c>
      <c r="J8" s="61" t="str">
        <f>IF(ISNA(MATCH($B8,SelectPlayers!#REF!,0)),MAX(J$4:J7)+1,"")</f>
        <v/>
      </c>
      <c r="K8" s="61" t="str">
        <f>IF(ISNA(MATCH($B8,SelectPlayers!#REF!,0)),MAX(K$4:K7)+1,"")</f>
        <v/>
      </c>
      <c r="L8" s="62">
        <f>ROW()-ROW(tblAssignedNums[[#Headers],[RowID]])</f>
        <v>4</v>
      </c>
      <c r="M8" s="63" t="str">
        <f t="shared" si="0"/>
        <v>RMI 2210 Personal Insurance Planning</v>
      </c>
      <c r="N8" s="63" t="str">
        <f t="shared" si="0"/>
        <v/>
      </c>
      <c r="O8" s="63" t="str">
        <f t="shared" si="0"/>
        <v/>
      </c>
      <c r="P8" s="63" t="str">
        <f t="shared" si="0"/>
        <v/>
      </c>
      <c r="Q8" s="63" t="str">
        <f t="shared" si="0"/>
        <v/>
      </c>
      <c r="R8" s="63" t="str">
        <f t="shared" si="0"/>
        <v/>
      </c>
      <c r="S8" s="63" t="str">
        <f t="shared" si="0"/>
        <v/>
      </c>
      <c r="T8" s="63" t="str">
        <f t="shared" si="0"/>
        <v/>
      </c>
      <c r="U8" s="63" t="str">
        <f t="shared" si="0"/>
        <v/>
      </c>
    </row>
    <row r="9" spans="2:21" ht="15" x14ac:dyDescent="0.2">
      <c r="B9" s="60" t="s">
        <v>80</v>
      </c>
      <c r="C9" s="10">
        <f>IF(ISNA(MATCH($B9,SelectPlayers!C$8:C$37,0)),MAX(C$4:C8)+1,"")</f>
        <v>5</v>
      </c>
      <c r="D9" s="61" t="str">
        <f>IF(ISNA(MATCH($B9,SelectPlayers!#REF!,0)),MAX(D$4:D8)+1,"")</f>
        <v/>
      </c>
      <c r="E9" s="61" t="str">
        <f>IF(ISNA(MATCH($B9,SelectPlayers!#REF!,0)),MAX(E$4:E8)+1,"")</f>
        <v/>
      </c>
      <c r="F9" s="61" t="str">
        <f>IF(ISNA(MATCH($B9,SelectPlayers!#REF!,0)),MAX(F$4:F8)+1,"")</f>
        <v/>
      </c>
      <c r="G9" s="61" t="str">
        <f>IF(ISNA(MATCH($B9,SelectPlayers!#REF!,0)),MAX(G$4:G8)+1,"")</f>
        <v/>
      </c>
      <c r="H9" s="61" t="str">
        <f>IF(ISNA(MATCH($B9,SelectPlayers!#REF!,0)),MAX(H$4:H8)+1,"")</f>
        <v/>
      </c>
      <c r="I9" s="61" t="str">
        <f>IF(ISNA(MATCH($B9,SelectPlayers!#REF!,0)),MAX(I$4:I8)+1,"")</f>
        <v/>
      </c>
      <c r="J9" s="61" t="str">
        <f>IF(ISNA(MATCH($B9,SelectPlayers!#REF!,0)),MAX(J$4:J8)+1,"")</f>
        <v/>
      </c>
      <c r="K9" s="61" t="str">
        <f>IF(ISNA(MATCH($B9,SelectPlayers!#REF!,0)),MAX(K$4:K8)+1,"")</f>
        <v/>
      </c>
      <c r="L9" s="62">
        <f>ROW()-ROW(tblAssignedNums[[#Headers],[RowID]])</f>
        <v>5</v>
      </c>
      <c r="M9" s="63" t="str">
        <f t="shared" si="0"/>
        <v>RMI 2212 Personal and Business Property Insurance</v>
      </c>
      <c r="N9" s="63" t="str">
        <f t="shared" si="0"/>
        <v/>
      </c>
      <c r="O9" s="63" t="str">
        <f t="shared" si="0"/>
        <v/>
      </c>
      <c r="P9" s="63" t="str">
        <f t="shared" si="0"/>
        <v/>
      </c>
      <c r="Q9" s="63" t="str">
        <f t="shared" si="0"/>
        <v/>
      </c>
      <c r="R9" s="63" t="str">
        <f t="shared" si="0"/>
        <v/>
      </c>
      <c r="S9" s="63" t="str">
        <f t="shared" si="0"/>
        <v/>
      </c>
      <c r="T9" s="63" t="str">
        <f t="shared" si="0"/>
        <v/>
      </c>
      <c r="U9" s="63" t="str">
        <f t="shared" si="0"/>
        <v/>
      </c>
    </row>
    <row r="10" spans="2:21" ht="15" x14ac:dyDescent="0.2">
      <c r="B10" s="60" t="s">
        <v>78</v>
      </c>
      <c r="C10" s="10">
        <f>IF(ISNA(MATCH($B10,SelectPlayers!C$8:C$37,0)),MAX(C$4:C9)+1,"")</f>
        <v>6</v>
      </c>
      <c r="D10" s="61" t="str">
        <f>IF(ISNA(MATCH($B10,SelectPlayers!#REF!,0)),MAX(D$4:D9)+1,"")</f>
        <v/>
      </c>
      <c r="E10" s="61" t="str">
        <f>IF(ISNA(MATCH($B10,SelectPlayers!#REF!,0)),MAX(E$4:E9)+1,"")</f>
        <v/>
      </c>
      <c r="F10" s="61" t="str">
        <f>IF(ISNA(MATCH($B10,SelectPlayers!#REF!,0)),MAX(F$4:F9)+1,"")</f>
        <v/>
      </c>
      <c r="G10" s="61" t="str">
        <f>IF(ISNA(MATCH($B10,SelectPlayers!#REF!,0)),MAX(G$4:G9)+1,"")</f>
        <v/>
      </c>
      <c r="H10" s="61" t="str">
        <f>IF(ISNA(MATCH($B10,SelectPlayers!#REF!,0)),MAX(H$4:H9)+1,"")</f>
        <v/>
      </c>
      <c r="I10" s="61" t="str">
        <f>IF(ISNA(MATCH($B10,SelectPlayers!#REF!,0)),MAX(I$4:I9)+1,"")</f>
        <v/>
      </c>
      <c r="J10" s="61" t="str">
        <f>IF(ISNA(MATCH($B10,SelectPlayers!#REF!,0)),MAX(J$4:J9)+1,"")</f>
        <v/>
      </c>
      <c r="K10" s="61" t="str">
        <f>IF(ISNA(MATCH($B10,SelectPlayers!#REF!,0)),MAX(K$4:K9)+1,"")</f>
        <v/>
      </c>
      <c r="L10" s="62">
        <f>ROW()-ROW(tblAssignedNums[[#Headers],[RowID]])</f>
        <v>6</v>
      </c>
      <c r="M10" s="63" t="str">
        <f t="shared" si="0"/>
        <v>MAR 2011 Principles of Marketing</v>
      </c>
      <c r="N10" s="63" t="str">
        <f t="shared" si="0"/>
        <v/>
      </c>
      <c r="O10" s="63" t="str">
        <f t="shared" si="0"/>
        <v/>
      </c>
      <c r="P10" s="63" t="str">
        <f t="shared" si="0"/>
        <v/>
      </c>
      <c r="Q10" s="63" t="str">
        <f t="shared" si="0"/>
        <v/>
      </c>
      <c r="R10" s="63" t="str">
        <f t="shared" si="0"/>
        <v/>
      </c>
      <c r="S10" s="63" t="str">
        <f t="shared" si="0"/>
        <v/>
      </c>
      <c r="T10" s="63" t="str">
        <f t="shared" si="0"/>
        <v/>
      </c>
      <c r="U10" s="63" t="str">
        <f t="shared" si="0"/>
        <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E9"/>
  <sheetViews>
    <sheetView showGridLines="0" workbookViewId="0">
      <selection activeCell="B6" sqref="B6:H6"/>
    </sheetView>
  </sheetViews>
  <sheetFormatPr baseColWidth="10" defaultColWidth="8.796875" defaultRowHeight="13" x14ac:dyDescent="0.15"/>
  <cols>
    <col min="1" max="1" width="1.796875" style="1" customWidth="1"/>
    <col min="2" max="2" width="8.796875" style="1"/>
    <col min="3" max="4" width="47" style="1" bestFit="1" customWidth="1"/>
    <col min="5" max="16384" width="8.796875" style="1"/>
  </cols>
  <sheetData>
    <row r="1" spans="1:5" ht="16" x14ac:dyDescent="0.2">
      <c r="A1" s="2"/>
      <c r="B1" s="2"/>
      <c r="C1" s="2"/>
    </row>
    <row r="2" spans="1:5" ht="19" x14ac:dyDescent="0.25">
      <c r="A2" s="2"/>
      <c r="B2" s="3"/>
      <c r="C2" s="2"/>
    </row>
    <row r="3" spans="1:5" ht="16" x14ac:dyDescent="0.2">
      <c r="A3" s="2"/>
      <c r="B3" s="4"/>
      <c r="C3" s="29" t="s">
        <v>57</v>
      </c>
      <c r="D3" s="29" t="s">
        <v>58</v>
      </c>
      <c r="E3"/>
    </row>
    <row r="4" spans="1:5" ht="14" x14ac:dyDescent="0.15">
      <c r="C4" s="31"/>
      <c r="D4" s="64" t="s">
        <v>73</v>
      </c>
      <c r="E4" s="30">
        <v>3</v>
      </c>
    </row>
    <row r="5" spans="1:5" ht="14" x14ac:dyDescent="0.15">
      <c r="D5" s="65" t="s">
        <v>72</v>
      </c>
      <c r="E5" s="30">
        <v>3</v>
      </c>
    </row>
    <row r="6" spans="1:5" ht="14" x14ac:dyDescent="0.15">
      <c r="D6" s="65" t="s">
        <v>77</v>
      </c>
      <c r="E6" s="30">
        <v>3</v>
      </c>
    </row>
    <row r="7" spans="1:5" ht="14" x14ac:dyDescent="0.15">
      <c r="D7" s="65" t="s">
        <v>79</v>
      </c>
      <c r="E7" s="30">
        <v>3</v>
      </c>
    </row>
    <row r="8" spans="1:5" ht="14" x14ac:dyDescent="0.15">
      <c r="D8" s="65" t="s">
        <v>80</v>
      </c>
      <c r="E8" s="30">
        <v>3</v>
      </c>
    </row>
    <row r="9" spans="1:5" ht="14" x14ac:dyDescent="0.15">
      <c r="D9" s="65" t="s">
        <v>78</v>
      </c>
      <c r="E9" s="30">
        <v>3</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4"/>
  <sheetViews>
    <sheetView showGridLines="0" workbookViewId="0">
      <selection activeCell="B6" sqref="B6:H6"/>
    </sheetView>
  </sheetViews>
  <sheetFormatPr baseColWidth="10" defaultColWidth="9" defaultRowHeight="14" x14ac:dyDescent="0.2"/>
  <cols>
    <col min="1" max="1" width="2.19921875" style="13" customWidth="1"/>
    <col min="2" max="2" width="9.796875" style="13" customWidth="1"/>
    <col min="3" max="16384" width="9" style="13"/>
  </cols>
  <sheetData>
    <row r="1" spans="2:20" x14ac:dyDescent="0.2">
      <c r="L1" s="12"/>
    </row>
    <row r="2" spans="2:20" ht="21" x14ac:dyDescent="0.25">
      <c r="B2" s="26" t="s">
        <v>39</v>
      </c>
      <c r="L2" s="26" t="s">
        <v>40</v>
      </c>
    </row>
    <row r="4" spans="2:20" x14ac:dyDescent="0.2">
      <c r="B4" s="5" t="s">
        <v>0</v>
      </c>
      <c r="C4" s="6" t="s">
        <v>29</v>
      </c>
      <c r="D4" s="6" t="s">
        <v>30</v>
      </c>
      <c r="E4" s="6" t="s">
        <v>31</v>
      </c>
      <c r="F4" s="6" t="s">
        <v>32</v>
      </c>
      <c r="G4" s="6" t="s">
        <v>33</v>
      </c>
      <c r="H4" s="6" t="s">
        <v>34</v>
      </c>
      <c r="I4" s="6" t="s">
        <v>35</v>
      </c>
      <c r="J4" s="6" t="s">
        <v>36</v>
      </c>
      <c r="K4" s="6" t="s">
        <v>37</v>
      </c>
      <c r="L4" s="24" t="s">
        <v>20</v>
      </c>
      <c r="M4" s="15" t="s">
        <v>21</v>
      </c>
      <c r="N4" s="15" t="s">
        <v>22</v>
      </c>
      <c r="O4" s="15" t="s">
        <v>23</v>
      </c>
      <c r="P4" s="15" t="s">
        <v>24</v>
      </c>
      <c r="Q4" s="15" t="s">
        <v>25</v>
      </c>
      <c r="R4" s="15" t="s">
        <v>26</v>
      </c>
      <c r="S4" s="15" t="s">
        <v>27</v>
      </c>
      <c r="T4" s="15" t="s">
        <v>28</v>
      </c>
    </row>
    <row r="5" spans="2:20" x14ac:dyDescent="0.2">
      <c r="B5" s="11" t="e">
        <f>NamesUsed!#REF!</f>
        <v>#REF!</v>
      </c>
      <c r="C5" s="11" t="str">
        <f>IF(COUNTIF(SelectPlayers!C$8:C$37,$B5),INDEX(SelectPlayers!$B$8:$B$37,MATCH($B5,SelectPlayers!C$8:C$37,0)),"")</f>
        <v/>
      </c>
      <c r="D5" s="16" t="e">
        <f>IF(COUNTIF(SelectPlayers!#REF!,$B5),INDEX(SelectPlayers!$B$8:$B$16,MATCH($B5,SelectPlayers!#REF!,0)),"")</f>
        <v>#REF!</v>
      </c>
      <c r="E5" s="16" t="e">
        <f>IF(COUNTIF(SelectPlayers!#REF!,$B5),INDEX(SelectPlayers!$B$8:$B$16,MATCH($B5,SelectPlayers!#REF!,0)),"")</f>
        <v>#REF!</v>
      </c>
      <c r="F5" s="16" t="e">
        <f>IF(COUNTIF(SelectPlayers!#REF!,$B5),INDEX(SelectPlayers!$B$8:$B$16,MATCH($B5,SelectPlayers!#REF!,0)),"")</f>
        <v>#REF!</v>
      </c>
      <c r="G5" s="16" t="e">
        <f>IF(COUNTIF(SelectPlayers!#REF!,$B5),INDEX(SelectPlayers!$B$8:$B$16,MATCH($B5,SelectPlayers!#REF!,0)),"")</f>
        <v>#REF!</v>
      </c>
      <c r="H5" s="16" t="e">
        <f>IF(COUNTIF(SelectPlayers!#REF!,$B5),INDEX(SelectPlayers!$B$8:$B$16,MATCH($B5,SelectPlayers!#REF!,0)),"")</f>
        <v>#REF!</v>
      </c>
      <c r="I5" s="16" t="e">
        <f>IF(COUNTIF(SelectPlayers!#REF!,$B5),INDEX(SelectPlayers!$B$8:$B$16,MATCH($B5,SelectPlayers!#REF!,0)),"")</f>
        <v>#REF!</v>
      </c>
      <c r="J5" s="16" t="e">
        <f>IF(COUNTIF(SelectPlayers!#REF!,$B5),INDEX(SelectPlayers!$B$8:$B$16,MATCH($B5,SelectPlayers!#REF!,0)),"")</f>
        <v>#REF!</v>
      </c>
      <c r="K5" s="16" t="e">
        <f>IF(COUNTIF(SelectPlayers!#REF!,$B5),INDEX(SelectPlayers!$B$8:$B$16,MATCH($B5,SelectPlayers!#REF!,0)),"")</f>
        <v>#REF!</v>
      </c>
      <c r="L5" s="22">
        <f t="shared" ref="L5:T15" si="0">COUNTIF($C5:$K5,L$4)</f>
        <v>0</v>
      </c>
      <c r="M5" s="23">
        <f t="shared" si="0"/>
        <v>0</v>
      </c>
      <c r="N5" s="14">
        <f t="shared" si="0"/>
        <v>0</v>
      </c>
      <c r="O5" s="14">
        <f t="shared" si="0"/>
        <v>0</v>
      </c>
      <c r="P5" s="14">
        <f t="shared" si="0"/>
        <v>0</v>
      </c>
      <c r="Q5" s="14">
        <f t="shared" si="0"/>
        <v>0</v>
      </c>
      <c r="R5" s="14">
        <f t="shared" si="0"/>
        <v>0</v>
      </c>
      <c r="S5" s="14">
        <f t="shared" si="0"/>
        <v>0</v>
      </c>
      <c r="T5" s="14">
        <f t="shared" si="0"/>
        <v>0</v>
      </c>
    </row>
    <row r="6" spans="2:20" x14ac:dyDescent="0.2">
      <c r="B6" s="11" t="s">
        <v>4</v>
      </c>
      <c r="C6" s="11" t="str">
        <f>IF(COUNTIF(SelectPlayers!C$8:C$37,$B6),INDEX(SelectPlayers!$B$8:$B$37,MATCH($B6,SelectPlayers!C$8:C$37,0)),"")</f>
        <v/>
      </c>
      <c r="D6" s="11" t="e">
        <f>IF(COUNTIF(SelectPlayers!#REF!,$B6),INDEX(SelectPlayers!$B$8:$B$37,MATCH($B6,SelectPlayers!#REF!,0)),"")</f>
        <v>#REF!</v>
      </c>
      <c r="E6" s="11" t="e">
        <f>IF(COUNTIF(SelectPlayers!#REF!,$B6),INDEX(SelectPlayers!$B$8:$B$37,MATCH($B6,SelectPlayers!#REF!,0)),"")</f>
        <v>#REF!</v>
      </c>
      <c r="F6" s="11" t="e">
        <f>IF(COUNTIF(SelectPlayers!#REF!,$B6),INDEX(SelectPlayers!$B$8:$B$37,MATCH($B6,SelectPlayers!#REF!,0)),"")</f>
        <v>#REF!</v>
      </c>
      <c r="G6" s="11" t="e">
        <f>IF(COUNTIF(SelectPlayers!#REF!,$B6),INDEX(SelectPlayers!$B$8:$B$37,MATCH($B6,SelectPlayers!#REF!,0)),"")</f>
        <v>#REF!</v>
      </c>
      <c r="H6" s="11" t="e">
        <f>IF(COUNTIF(SelectPlayers!#REF!,$B6),INDEX(SelectPlayers!$B$8:$B$37,MATCH($B6,SelectPlayers!#REF!,0)),"")</f>
        <v>#REF!</v>
      </c>
      <c r="I6" s="11" t="e">
        <f>IF(COUNTIF(SelectPlayers!#REF!,$B6),INDEX(SelectPlayers!$B$8:$B$37,MATCH($B6,SelectPlayers!#REF!,0)),"")</f>
        <v>#REF!</v>
      </c>
      <c r="J6" s="11" t="e">
        <f>IF(COUNTIF(SelectPlayers!#REF!,$B6),INDEX(SelectPlayers!$B$8:$B$37,MATCH($B6,SelectPlayers!#REF!,0)),"")</f>
        <v>#REF!</v>
      </c>
      <c r="K6" s="11" t="e">
        <f>IF(COUNTIF(SelectPlayers!#REF!,$B6),INDEX(SelectPlayers!$B$8:$B$37,MATCH($B6,SelectPlayers!#REF!,0)),"")</f>
        <v>#REF!</v>
      </c>
      <c r="L6" s="22">
        <f t="shared" si="0"/>
        <v>0</v>
      </c>
      <c r="M6" s="23">
        <f t="shared" si="0"/>
        <v>0</v>
      </c>
      <c r="N6" s="14">
        <f t="shared" si="0"/>
        <v>0</v>
      </c>
      <c r="O6" s="14">
        <f t="shared" si="0"/>
        <v>0</v>
      </c>
      <c r="P6" s="14">
        <f t="shared" si="0"/>
        <v>0</v>
      </c>
      <c r="Q6" s="14">
        <f t="shared" si="0"/>
        <v>0</v>
      </c>
      <c r="R6" s="14">
        <f t="shared" si="0"/>
        <v>0</v>
      </c>
      <c r="S6" s="14">
        <f t="shared" si="0"/>
        <v>0</v>
      </c>
      <c r="T6" s="14">
        <f t="shared" si="0"/>
        <v>0</v>
      </c>
    </row>
    <row r="7" spans="2:20" x14ac:dyDescent="0.2">
      <c r="B7" s="11" t="s">
        <v>9</v>
      </c>
      <c r="C7" s="11" t="str">
        <f>IF(COUNTIF(SelectPlayers!C$8:C$37,$B7),INDEX(SelectPlayers!$B$8:$B$37,MATCH($B7,SelectPlayers!C$8:C$37,0)),"")</f>
        <v/>
      </c>
      <c r="D7" s="11" t="e">
        <f>IF(COUNTIF(SelectPlayers!#REF!,$B7),INDEX(SelectPlayers!$B$8:$B$37,MATCH($B7,SelectPlayers!#REF!,0)),"")</f>
        <v>#REF!</v>
      </c>
      <c r="E7" s="11" t="e">
        <f>IF(COUNTIF(SelectPlayers!#REF!,$B7),INDEX(SelectPlayers!$B$8:$B$37,MATCH($B7,SelectPlayers!#REF!,0)),"")</f>
        <v>#REF!</v>
      </c>
      <c r="F7" s="11" t="e">
        <f>IF(COUNTIF(SelectPlayers!#REF!,$B7),INDEX(SelectPlayers!$B$8:$B$37,MATCH($B7,SelectPlayers!#REF!,0)),"")</f>
        <v>#REF!</v>
      </c>
      <c r="G7" s="11" t="e">
        <f>IF(COUNTIF(SelectPlayers!#REF!,$B7),INDEX(SelectPlayers!$B$8:$B$37,MATCH($B7,SelectPlayers!#REF!,0)),"")</f>
        <v>#REF!</v>
      </c>
      <c r="H7" s="11" t="e">
        <f>IF(COUNTIF(SelectPlayers!#REF!,$B7),INDEX(SelectPlayers!$B$8:$B$37,MATCH($B7,SelectPlayers!#REF!,0)),"")</f>
        <v>#REF!</v>
      </c>
      <c r="I7" s="11" t="e">
        <f>IF(COUNTIF(SelectPlayers!#REF!,$B7),INDEX(SelectPlayers!$B$8:$B$37,MATCH($B7,SelectPlayers!#REF!,0)),"")</f>
        <v>#REF!</v>
      </c>
      <c r="J7" s="11" t="e">
        <f>IF(COUNTIF(SelectPlayers!#REF!,$B7),INDEX(SelectPlayers!$B$8:$B$37,MATCH($B7,SelectPlayers!#REF!,0)),"")</f>
        <v>#REF!</v>
      </c>
      <c r="K7" s="11" t="e">
        <f>IF(COUNTIF(SelectPlayers!#REF!,$B7),INDEX(SelectPlayers!$B$8:$B$37,MATCH($B7,SelectPlayers!#REF!,0)),"")</f>
        <v>#REF!</v>
      </c>
      <c r="L7" s="22">
        <f t="shared" si="0"/>
        <v>0</v>
      </c>
      <c r="M7" s="23">
        <f t="shared" si="0"/>
        <v>0</v>
      </c>
      <c r="N7" s="14">
        <f t="shared" si="0"/>
        <v>0</v>
      </c>
      <c r="O7" s="14">
        <f t="shared" si="0"/>
        <v>0</v>
      </c>
      <c r="P7" s="14">
        <f t="shared" si="0"/>
        <v>0</v>
      </c>
      <c r="Q7" s="14">
        <f t="shared" si="0"/>
        <v>0</v>
      </c>
      <c r="R7" s="14">
        <f t="shared" si="0"/>
        <v>0</v>
      </c>
      <c r="S7" s="14">
        <f t="shared" si="0"/>
        <v>0</v>
      </c>
      <c r="T7" s="14">
        <f t="shared" si="0"/>
        <v>0</v>
      </c>
    </row>
    <row r="8" spans="2:20" x14ac:dyDescent="0.2">
      <c r="B8" s="11" t="s">
        <v>3</v>
      </c>
      <c r="C8" s="11" t="str">
        <f>IF(COUNTIF(SelectPlayers!C$8:C$37,$B8),INDEX(SelectPlayers!$B$8:$B$37,MATCH($B8,SelectPlayers!C$8:C$37,0)),"")</f>
        <v/>
      </c>
      <c r="D8" s="11" t="e">
        <f>IF(COUNTIF(SelectPlayers!#REF!,$B8),INDEX(SelectPlayers!$B$8:$B$37,MATCH($B8,SelectPlayers!#REF!,0)),"")</f>
        <v>#REF!</v>
      </c>
      <c r="E8" s="11" t="e">
        <f>IF(COUNTIF(SelectPlayers!#REF!,$B8),INDEX(SelectPlayers!$B$8:$B$37,MATCH($B8,SelectPlayers!#REF!,0)),"")</f>
        <v>#REF!</v>
      </c>
      <c r="F8" s="11" t="e">
        <f>IF(COUNTIF(SelectPlayers!#REF!,$B8),INDEX(SelectPlayers!$B$8:$B$37,MATCH($B8,SelectPlayers!#REF!,0)),"")</f>
        <v>#REF!</v>
      </c>
      <c r="G8" s="11" t="e">
        <f>IF(COUNTIF(SelectPlayers!#REF!,$B8),INDEX(SelectPlayers!$B$8:$B$37,MATCH($B8,SelectPlayers!#REF!,0)),"")</f>
        <v>#REF!</v>
      </c>
      <c r="H8" s="11" t="e">
        <f>IF(COUNTIF(SelectPlayers!#REF!,$B8),INDEX(SelectPlayers!$B$8:$B$37,MATCH($B8,SelectPlayers!#REF!,0)),"")</f>
        <v>#REF!</v>
      </c>
      <c r="I8" s="11" t="e">
        <f>IF(COUNTIF(SelectPlayers!#REF!,$B8),INDEX(SelectPlayers!$B$8:$B$37,MATCH($B8,SelectPlayers!#REF!,0)),"")</f>
        <v>#REF!</v>
      </c>
      <c r="J8" s="11" t="e">
        <f>IF(COUNTIF(SelectPlayers!#REF!,$B8),INDEX(SelectPlayers!$B$8:$B$37,MATCH($B8,SelectPlayers!#REF!,0)),"")</f>
        <v>#REF!</v>
      </c>
      <c r="K8" s="11" t="e">
        <f>IF(COUNTIF(SelectPlayers!#REF!,$B8),INDEX(SelectPlayers!$B$8:$B$37,MATCH($B8,SelectPlayers!#REF!,0)),"")</f>
        <v>#REF!</v>
      </c>
      <c r="L8" s="22">
        <f t="shared" si="0"/>
        <v>0</v>
      </c>
      <c r="M8" s="23">
        <f t="shared" si="0"/>
        <v>0</v>
      </c>
      <c r="N8" s="14">
        <f t="shared" si="0"/>
        <v>0</v>
      </c>
      <c r="O8" s="14">
        <f t="shared" si="0"/>
        <v>0</v>
      </c>
      <c r="P8" s="14">
        <f t="shared" si="0"/>
        <v>0</v>
      </c>
      <c r="Q8" s="14">
        <f t="shared" si="0"/>
        <v>0</v>
      </c>
      <c r="R8" s="14">
        <f t="shared" si="0"/>
        <v>0</v>
      </c>
      <c r="S8" s="14">
        <f t="shared" si="0"/>
        <v>0</v>
      </c>
      <c r="T8" s="14">
        <f t="shared" si="0"/>
        <v>0</v>
      </c>
    </row>
    <row r="9" spans="2:20" x14ac:dyDescent="0.2">
      <c r="B9" s="11" t="s">
        <v>2</v>
      </c>
      <c r="C9" s="11" t="str">
        <f>IF(COUNTIF(SelectPlayers!C$8:C$37,$B9),INDEX(SelectPlayers!$B$8:$B$37,MATCH($B9,SelectPlayers!C$8:C$37,0)),"")</f>
        <v/>
      </c>
      <c r="D9" s="16" t="e">
        <f>IF(COUNTIF(SelectPlayers!#REF!,$B9),INDEX(SelectPlayers!$B$8:$B$16,MATCH($B9,SelectPlayers!#REF!,0)),"")</f>
        <v>#REF!</v>
      </c>
      <c r="E9" s="16" t="e">
        <f>IF(COUNTIF(SelectPlayers!#REF!,$B9),INDEX(SelectPlayers!$B$8:$B$16,MATCH($B9,SelectPlayers!#REF!,0)),"")</f>
        <v>#REF!</v>
      </c>
      <c r="F9" s="16" t="e">
        <f>IF(COUNTIF(SelectPlayers!#REF!,$B9),INDEX(SelectPlayers!$B$8:$B$16,MATCH($B9,SelectPlayers!#REF!,0)),"")</f>
        <v>#REF!</v>
      </c>
      <c r="G9" s="16" t="e">
        <f>IF(COUNTIF(SelectPlayers!#REF!,$B9),INDEX(SelectPlayers!$B$8:$B$16,MATCH($B9,SelectPlayers!#REF!,0)),"")</f>
        <v>#REF!</v>
      </c>
      <c r="H9" s="16" t="e">
        <f>IF(COUNTIF(SelectPlayers!#REF!,$B9),INDEX(SelectPlayers!$B$8:$B$16,MATCH($B9,SelectPlayers!#REF!,0)),"")</f>
        <v>#REF!</v>
      </c>
      <c r="I9" s="16" t="e">
        <f>IF(COUNTIF(SelectPlayers!#REF!,$B9),INDEX(SelectPlayers!$B$8:$B$16,MATCH($B9,SelectPlayers!#REF!,0)),"")</f>
        <v>#REF!</v>
      </c>
      <c r="J9" s="16" t="e">
        <f>IF(COUNTIF(SelectPlayers!#REF!,$B9),INDEX(SelectPlayers!$B$8:$B$16,MATCH($B9,SelectPlayers!#REF!,0)),"")</f>
        <v>#REF!</v>
      </c>
      <c r="K9" s="16" t="e">
        <f>IF(COUNTIF(SelectPlayers!#REF!,$B9),INDEX(SelectPlayers!$B$8:$B$16,MATCH($B9,SelectPlayers!#REF!,0)),"")</f>
        <v>#REF!</v>
      </c>
      <c r="L9" s="22">
        <f t="shared" si="0"/>
        <v>0</v>
      </c>
      <c r="M9" s="23">
        <f t="shared" si="0"/>
        <v>0</v>
      </c>
      <c r="N9" s="14">
        <f>COUNTIF($C9:$K9,N$4)</f>
        <v>0</v>
      </c>
      <c r="O9" s="14">
        <f t="shared" si="0"/>
        <v>0</v>
      </c>
      <c r="P9" s="14">
        <f t="shared" si="0"/>
        <v>0</v>
      </c>
      <c r="Q9" s="14">
        <f t="shared" si="0"/>
        <v>0</v>
      </c>
      <c r="R9" s="14">
        <f t="shared" si="0"/>
        <v>0</v>
      </c>
      <c r="S9" s="14">
        <f t="shared" si="0"/>
        <v>0</v>
      </c>
      <c r="T9" s="14">
        <f t="shared" si="0"/>
        <v>0</v>
      </c>
    </row>
    <row r="10" spans="2:20" x14ac:dyDescent="0.2">
      <c r="B10" s="11" t="s">
        <v>7</v>
      </c>
      <c r="C10" s="16" t="str">
        <f>IF(COUNTIF(SelectPlayers!C$8:C$16,$B10),INDEX(SelectPlayers!$B$8:$B$16,MATCH($B10,SelectPlayers!C$8:C$16,0)),"")</f>
        <v/>
      </c>
      <c r="D10" s="16" t="e">
        <f>IF(COUNTIF(SelectPlayers!#REF!,$B10),INDEX(SelectPlayers!$B$8:$B$16,MATCH($B10,SelectPlayers!#REF!,0)),"")</f>
        <v>#REF!</v>
      </c>
      <c r="E10" s="16" t="e">
        <f>IF(COUNTIF(SelectPlayers!#REF!,$B10),INDEX(SelectPlayers!$B$8:$B$16,MATCH($B10,SelectPlayers!#REF!,0)),"")</f>
        <v>#REF!</v>
      </c>
      <c r="F10" s="16" t="e">
        <f>IF(COUNTIF(SelectPlayers!#REF!,$B10),INDEX(SelectPlayers!$B$8:$B$16,MATCH($B10,SelectPlayers!#REF!,0)),"")</f>
        <v>#REF!</v>
      </c>
      <c r="G10" s="16" t="e">
        <f>IF(COUNTIF(SelectPlayers!#REF!,$B10),INDEX(SelectPlayers!$B$8:$B$16,MATCH($B10,SelectPlayers!#REF!,0)),"")</f>
        <v>#REF!</v>
      </c>
      <c r="H10" s="16" t="e">
        <f>IF(COUNTIF(SelectPlayers!#REF!,$B10),INDEX(SelectPlayers!$B$8:$B$16,MATCH($B10,SelectPlayers!#REF!,0)),"")</f>
        <v>#REF!</v>
      </c>
      <c r="I10" s="16" t="e">
        <f>IF(COUNTIF(SelectPlayers!#REF!,$B10),INDEX(SelectPlayers!$B$8:$B$16,MATCH($B10,SelectPlayers!#REF!,0)),"")</f>
        <v>#REF!</v>
      </c>
      <c r="J10" s="16" t="e">
        <f>IF(COUNTIF(SelectPlayers!#REF!,$B10),INDEX(SelectPlayers!$B$8:$B$16,MATCH($B10,SelectPlayers!#REF!,0)),"")</f>
        <v>#REF!</v>
      </c>
      <c r="K10" s="16" t="e">
        <f>IF(COUNTIF(SelectPlayers!#REF!,$B10),INDEX(SelectPlayers!$B$8:$B$16,MATCH($B10,SelectPlayers!#REF!,0)),"")</f>
        <v>#REF!</v>
      </c>
      <c r="L10" s="22">
        <f t="shared" si="0"/>
        <v>0</v>
      </c>
      <c r="M10" s="23">
        <f t="shared" si="0"/>
        <v>0</v>
      </c>
      <c r="N10" s="14">
        <f t="shared" si="0"/>
        <v>0</v>
      </c>
      <c r="O10" s="14">
        <f t="shared" si="0"/>
        <v>0</v>
      </c>
      <c r="P10" s="14">
        <f t="shared" si="0"/>
        <v>0</v>
      </c>
      <c r="Q10" s="14">
        <f t="shared" si="0"/>
        <v>0</v>
      </c>
      <c r="R10" s="14">
        <f t="shared" si="0"/>
        <v>0</v>
      </c>
      <c r="S10" s="14">
        <f t="shared" si="0"/>
        <v>0</v>
      </c>
      <c r="T10" s="14">
        <f t="shared" si="0"/>
        <v>0</v>
      </c>
    </row>
    <row r="11" spans="2:20" x14ac:dyDescent="0.2">
      <c r="B11" s="11" t="s">
        <v>5</v>
      </c>
      <c r="C11" s="16" t="str">
        <f>IF(COUNTIF(SelectPlayers!C$8:C$16,$B11),INDEX(SelectPlayers!$B$8:$B$16,MATCH($B11,SelectPlayers!C$8:C$16,0)),"")</f>
        <v/>
      </c>
      <c r="D11" s="16" t="e">
        <f>IF(COUNTIF(SelectPlayers!#REF!,$B11),INDEX(SelectPlayers!$B$8:$B$16,MATCH($B11,SelectPlayers!#REF!,0)),"")</f>
        <v>#REF!</v>
      </c>
      <c r="E11" s="16" t="e">
        <f>IF(COUNTIF(SelectPlayers!#REF!,$B11),INDEX(SelectPlayers!$B$8:$B$16,MATCH($B11,SelectPlayers!#REF!,0)),"")</f>
        <v>#REF!</v>
      </c>
      <c r="F11" s="16" t="e">
        <f>IF(COUNTIF(SelectPlayers!#REF!,$B11),INDEX(SelectPlayers!$B$8:$B$16,MATCH($B11,SelectPlayers!#REF!,0)),"")</f>
        <v>#REF!</v>
      </c>
      <c r="G11" s="16" t="e">
        <f>IF(COUNTIF(SelectPlayers!#REF!,$B11),INDEX(SelectPlayers!$B$8:$B$16,MATCH($B11,SelectPlayers!#REF!,0)),"")</f>
        <v>#REF!</v>
      </c>
      <c r="H11" s="16" t="e">
        <f>IF(COUNTIF(SelectPlayers!#REF!,$B11),INDEX(SelectPlayers!$B$8:$B$16,MATCH($B11,SelectPlayers!#REF!,0)),"")</f>
        <v>#REF!</v>
      </c>
      <c r="I11" s="16" t="e">
        <f>IF(COUNTIF(SelectPlayers!#REF!,$B11),INDEX(SelectPlayers!$B$8:$B$16,MATCH($B11,SelectPlayers!#REF!,0)),"")</f>
        <v>#REF!</v>
      </c>
      <c r="J11" s="16" t="e">
        <f>IF(COUNTIF(SelectPlayers!#REF!,$B11),INDEX(SelectPlayers!$B$8:$B$16,MATCH($B11,SelectPlayers!#REF!,0)),"")</f>
        <v>#REF!</v>
      </c>
      <c r="K11" s="16" t="e">
        <f>IF(COUNTIF(SelectPlayers!#REF!,$B11),INDEX(SelectPlayers!$B$8:$B$16,MATCH($B11,SelectPlayers!#REF!,0)),"")</f>
        <v>#REF!</v>
      </c>
      <c r="L11" s="22">
        <f t="shared" si="0"/>
        <v>0</v>
      </c>
      <c r="M11" s="23">
        <f t="shared" si="0"/>
        <v>0</v>
      </c>
      <c r="N11" s="14">
        <f t="shared" si="0"/>
        <v>0</v>
      </c>
      <c r="O11" s="14">
        <f t="shared" si="0"/>
        <v>0</v>
      </c>
      <c r="P11" s="14">
        <f t="shared" si="0"/>
        <v>0</v>
      </c>
      <c r="Q11" s="14">
        <f t="shared" si="0"/>
        <v>0</v>
      </c>
      <c r="R11" s="14">
        <f t="shared" si="0"/>
        <v>0</v>
      </c>
      <c r="S11" s="14">
        <f t="shared" si="0"/>
        <v>0</v>
      </c>
      <c r="T11" s="14">
        <f t="shared" si="0"/>
        <v>0</v>
      </c>
    </row>
    <row r="12" spans="2:20" x14ac:dyDescent="0.2">
      <c r="B12" s="11" t="s">
        <v>6</v>
      </c>
      <c r="C12" s="16" t="str">
        <f>IF(COUNTIF(SelectPlayers!C$8:C$16,$B12),INDEX(SelectPlayers!$B$8:$B$16,MATCH($B12,SelectPlayers!C$8:C$16,0)),"")</f>
        <v/>
      </c>
      <c r="D12" s="16" t="e">
        <f>IF(COUNTIF(SelectPlayers!#REF!,$B12),INDEX(SelectPlayers!$B$8:$B$16,MATCH($B12,SelectPlayers!#REF!,0)),"")</f>
        <v>#REF!</v>
      </c>
      <c r="E12" s="16" t="e">
        <f>IF(COUNTIF(SelectPlayers!#REF!,$B12),INDEX(SelectPlayers!$B$8:$B$16,MATCH($B12,SelectPlayers!#REF!,0)),"")</f>
        <v>#REF!</v>
      </c>
      <c r="F12" s="16" t="e">
        <f>IF(COUNTIF(SelectPlayers!#REF!,$B12),INDEX(SelectPlayers!$B$8:$B$16,MATCH($B12,SelectPlayers!#REF!,0)),"")</f>
        <v>#REF!</v>
      </c>
      <c r="G12" s="16" t="e">
        <f>IF(COUNTIF(SelectPlayers!#REF!,$B12),INDEX(SelectPlayers!$B$8:$B$16,MATCH($B12,SelectPlayers!#REF!,0)),"")</f>
        <v>#REF!</v>
      </c>
      <c r="H12" s="16" t="e">
        <f>IF(COUNTIF(SelectPlayers!#REF!,$B12),INDEX(SelectPlayers!$B$8:$B$16,MATCH($B12,SelectPlayers!#REF!,0)),"")</f>
        <v>#REF!</v>
      </c>
      <c r="I12" s="16" t="e">
        <f>IF(COUNTIF(SelectPlayers!#REF!,$B12),INDEX(SelectPlayers!$B$8:$B$16,MATCH($B12,SelectPlayers!#REF!,0)),"")</f>
        <v>#REF!</v>
      </c>
      <c r="J12" s="16" t="e">
        <f>IF(COUNTIF(SelectPlayers!#REF!,$B12),INDEX(SelectPlayers!$B$8:$B$16,MATCH($B12,SelectPlayers!#REF!,0)),"")</f>
        <v>#REF!</v>
      </c>
      <c r="K12" s="16" t="e">
        <f>IF(COUNTIF(SelectPlayers!#REF!,$B12),INDEX(SelectPlayers!$B$8:$B$16,MATCH($B12,SelectPlayers!#REF!,0)),"")</f>
        <v>#REF!</v>
      </c>
      <c r="L12" s="22">
        <f t="shared" si="0"/>
        <v>0</v>
      </c>
      <c r="M12" s="23">
        <f t="shared" si="0"/>
        <v>0</v>
      </c>
      <c r="N12" s="14">
        <f t="shared" si="0"/>
        <v>0</v>
      </c>
      <c r="O12" s="14">
        <f t="shared" si="0"/>
        <v>0</v>
      </c>
      <c r="P12" s="14">
        <f t="shared" si="0"/>
        <v>0</v>
      </c>
      <c r="Q12" s="14">
        <f t="shared" si="0"/>
        <v>0</v>
      </c>
      <c r="R12" s="14">
        <f t="shared" si="0"/>
        <v>0</v>
      </c>
      <c r="S12" s="14">
        <f t="shared" si="0"/>
        <v>0</v>
      </c>
      <c r="T12" s="14">
        <f t="shared" si="0"/>
        <v>0</v>
      </c>
    </row>
    <row r="13" spans="2:20" x14ac:dyDescent="0.2">
      <c r="B13" s="11" t="s">
        <v>10</v>
      </c>
      <c r="C13" s="16" t="str">
        <f>IF(COUNTIF(SelectPlayers!C$8:C$16,$B13),INDEX(SelectPlayers!$B$8:$B$16,MATCH($B13,SelectPlayers!C$8:C$16,0)),"")</f>
        <v/>
      </c>
      <c r="D13" s="16" t="e">
        <f>IF(COUNTIF(SelectPlayers!#REF!,$B13),INDEX(SelectPlayers!$B$8:$B$16,MATCH($B13,SelectPlayers!#REF!,0)),"")</f>
        <v>#REF!</v>
      </c>
      <c r="E13" s="16" t="e">
        <f>IF(COUNTIF(SelectPlayers!#REF!,$B13),INDEX(SelectPlayers!$B$8:$B$16,MATCH($B13,SelectPlayers!#REF!,0)),"")</f>
        <v>#REF!</v>
      </c>
      <c r="F13" s="16" t="e">
        <f>IF(COUNTIF(SelectPlayers!#REF!,$B13),INDEX(SelectPlayers!$B$8:$B$16,MATCH($B13,SelectPlayers!#REF!,0)),"")</f>
        <v>#REF!</v>
      </c>
      <c r="G13" s="16" t="e">
        <f>IF(COUNTIF(SelectPlayers!#REF!,$B13),INDEX(SelectPlayers!$B$8:$B$16,MATCH($B13,SelectPlayers!#REF!,0)),"")</f>
        <v>#REF!</v>
      </c>
      <c r="H13" s="16" t="e">
        <f>IF(COUNTIF(SelectPlayers!#REF!,$B13),INDEX(SelectPlayers!$B$8:$B$16,MATCH($B13,SelectPlayers!#REF!,0)),"")</f>
        <v>#REF!</v>
      </c>
      <c r="I13" s="16" t="e">
        <f>IF(COUNTIF(SelectPlayers!#REF!,$B13),INDEX(SelectPlayers!$B$8:$B$16,MATCH($B13,SelectPlayers!#REF!,0)),"")</f>
        <v>#REF!</v>
      </c>
      <c r="J13" s="16" t="e">
        <f>IF(COUNTIF(SelectPlayers!#REF!,$B13),INDEX(SelectPlayers!$B$8:$B$16,MATCH($B13,SelectPlayers!#REF!,0)),"")</f>
        <v>#REF!</v>
      </c>
      <c r="K13" s="16" t="e">
        <f>IF(COUNTIF(SelectPlayers!#REF!,$B13),INDEX(SelectPlayers!$B$8:$B$16,MATCH($B13,SelectPlayers!#REF!,0)),"")</f>
        <v>#REF!</v>
      </c>
      <c r="L13" s="22">
        <f t="shared" si="0"/>
        <v>0</v>
      </c>
      <c r="M13" s="23">
        <f t="shared" si="0"/>
        <v>0</v>
      </c>
      <c r="N13" s="14">
        <f t="shared" si="0"/>
        <v>0</v>
      </c>
      <c r="O13" s="14">
        <f t="shared" si="0"/>
        <v>0</v>
      </c>
      <c r="P13" s="14">
        <f t="shared" si="0"/>
        <v>0</v>
      </c>
      <c r="Q13" s="14">
        <f t="shared" si="0"/>
        <v>0</v>
      </c>
      <c r="R13" s="14">
        <f t="shared" si="0"/>
        <v>0</v>
      </c>
      <c r="S13" s="14">
        <f t="shared" si="0"/>
        <v>0</v>
      </c>
      <c r="T13" s="14">
        <f t="shared" si="0"/>
        <v>0</v>
      </c>
    </row>
    <row r="14" spans="2:20" x14ac:dyDescent="0.2">
      <c r="B14" s="11" t="s">
        <v>1</v>
      </c>
      <c r="C14" s="16" t="str">
        <f>IF(COUNTIF(SelectPlayers!C$8:C$16,$B14),INDEX(SelectPlayers!$B$8:$B$16,MATCH($B14,SelectPlayers!C$8:C$16,0)),"")</f>
        <v/>
      </c>
      <c r="D14" s="16" t="e">
        <f>IF(COUNTIF(SelectPlayers!#REF!,$B14),INDEX(SelectPlayers!$B$8:$B$16,MATCH($B14,SelectPlayers!#REF!,0)),"")</f>
        <v>#REF!</v>
      </c>
      <c r="E14" s="16" t="e">
        <f>IF(COUNTIF(SelectPlayers!#REF!,$B14),INDEX(SelectPlayers!$B$8:$B$16,MATCH($B14,SelectPlayers!#REF!,0)),"")</f>
        <v>#REF!</v>
      </c>
      <c r="F14" s="16" t="e">
        <f>IF(COUNTIF(SelectPlayers!#REF!,$B14),INDEX(SelectPlayers!$B$8:$B$16,MATCH($B14,SelectPlayers!#REF!,0)),"")</f>
        <v>#REF!</v>
      </c>
      <c r="G14" s="16" t="e">
        <f>IF(COUNTIF(SelectPlayers!#REF!,$B14),INDEX(SelectPlayers!$B$8:$B$16,MATCH($B14,SelectPlayers!#REF!,0)),"")</f>
        <v>#REF!</v>
      </c>
      <c r="H14" s="16" t="e">
        <f>IF(COUNTIF(SelectPlayers!#REF!,$B14),INDEX(SelectPlayers!$B$8:$B$16,MATCH($B14,SelectPlayers!#REF!,0)),"")</f>
        <v>#REF!</v>
      </c>
      <c r="I14" s="16" t="e">
        <f>IF(COUNTIF(SelectPlayers!#REF!,$B14),INDEX(SelectPlayers!$B$8:$B$16,MATCH($B14,SelectPlayers!#REF!,0)),"")</f>
        <v>#REF!</v>
      </c>
      <c r="J14" s="16" t="e">
        <f>IF(COUNTIF(SelectPlayers!#REF!,$B14),INDEX(SelectPlayers!$B$8:$B$16,MATCH($B14,SelectPlayers!#REF!,0)),"")</f>
        <v>#REF!</v>
      </c>
      <c r="K14" s="16" t="e">
        <f>IF(COUNTIF(SelectPlayers!#REF!,$B14),INDEX(SelectPlayers!$B$8:$B$16,MATCH($B14,SelectPlayers!#REF!,0)),"")</f>
        <v>#REF!</v>
      </c>
      <c r="L14" s="22">
        <f t="shared" si="0"/>
        <v>0</v>
      </c>
      <c r="M14" s="23">
        <f t="shared" si="0"/>
        <v>0</v>
      </c>
      <c r="N14" s="14">
        <f t="shared" si="0"/>
        <v>0</v>
      </c>
      <c r="O14" s="14">
        <f t="shared" si="0"/>
        <v>0</v>
      </c>
      <c r="P14" s="14">
        <f t="shared" si="0"/>
        <v>0</v>
      </c>
      <c r="Q14" s="14">
        <f t="shared" si="0"/>
        <v>0</v>
      </c>
      <c r="R14" s="14">
        <f t="shared" si="0"/>
        <v>0</v>
      </c>
      <c r="S14" s="14">
        <f t="shared" si="0"/>
        <v>0</v>
      </c>
      <c r="T14" s="14">
        <f t="shared" si="0"/>
        <v>0</v>
      </c>
    </row>
    <row r="15" spans="2:20" x14ac:dyDescent="0.2">
      <c r="B15" s="11" t="s">
        <v>8</v>
      </c>
      <c r="C15" s="16" t="str">
        <f>IF(COUNTIF(SelectPlayers!C$8:C$16,$B15),INDEX(SelectPlayers!$B$8:$B$16,MATCH($B15,SelectPlayers!C$8:C$16,0)),"")</f>
        <v/>
      </c>
      <c r="D15" s="16" t="e">
        <f>IF(COUNTIF(SelectPlayers!#REF!,$B15),INDEX(SelectPlayers!$B$8:$B$16,MATCH($B15,SelectPlayers!#REF!,0)),"")</f>
        <v>#REF!</v>
      </c>
      <c r="E15" s="16" t="e">
        <f>IF(COUNTIF(SelectPlayers!#REF!,$B15),INDEX(SelectPlayers!$B$8:$B$16,MATCH($B15,SelectPlayers!#REF!,0)),"")</f>
        <v>#REF!</v>
      </c>
      <c r="F15" s="16" t="e">
        <f>IF(COUNTIF(SelectPlayers!#REF!,$B15),INDEX(SelectPlayers!$B$8:$B$16,MATCH($B15,SelectPlayers!#REF!,0)),"")</f>
        <v>#REF!</v>
      </c>
      <c r="G15" s="16" t="e">
        <f>IF(COUNTIF(SelectPlayers!#REF!,$B15),INDEX(SelectPlayers!$B$8:$B$16,MATCH($B15,SelectPlayers!#REF!,0)),"")</f>
        <v>#REF!</v>
      </c>
      <c r="H15" s="16" t="e">
        <f>IF(COUNTIF(SelectPlayers!#REF!,$B15),INDEX(SelectPlayers!$B$8:$B$16,MATCH($B15,SelectPlayers!#REF!,0)),"")</f>
        <v>#REF!</v>
      </c>
      <c r="I15" s="16" t="e">
        <f>IF(COUNTIF(SelectPlayers!#REF!,$B15),INDEX(SelectPlayers!$B$8:$B$16,MATCH($B15,SelectPlayers!#REF!,0)),"")</f>
        <v>#REF!</v>
      </c>
      <c r="J15" s="16" t="e">
        <f>IF(COUNTIF(SelectPlayers!#REF!,$B15),INDEX(SelectPlayers!$B$8:$B$16,MATCH($B15,SelectPlayers!#REF!,0)),"")</f>
        <v>#REF!</v>
      </c>
      <c r="K15" s="16" t="e">
        <f>IF(COUNTIF(SelectPlayers!#REF!,$B15),INDEX(SelectPlayers!$B$8:$B$16,MATCH($B15,SelectPlayers!#REF!,0)),"")</f>
        <v>#REF!</v>
      </c>
      <c r="L15" s="22">
        <f t="shared" si="0"/>
        <v>0</v>
      </c>
      <c r="M15" s="23">
        <f t="shared" si="0"/>
        <v>0</v>
      </c>
      <c r="N15" s="14">
        <f t="shared" si="0"/>
        <v>0</v>
      </c>
      <c r="O15" s="14">
        <f t="shared" si="0"/>
        <v>0</v>
      </c>
      <c r="P15" s="14">
        <f t="shared" si="0"/>
        <v>0</v>
      </c>
      <c r="Q15" s="14">
        <f t="shared" si="0"/>
        <v>0</v>
      </c>
      <c r="R15" s="14">
        <f t="shared" si="0"/>
        <v>0</v>
      </c>
      <c r="S15" s="14">
        <f t="shared" si="0"/>
        <v>0</v>
      </c>
      <c r="T15" s="14">
        <f t="shared" si="0"/>
        <v>0</v>
      </c>
    </row>
    <row r="21" spans="3:3" x14ac:dyDescent="0.2">
      <c r="C21" s="13" t="s">
        <v>52</v>
      </c>
    </row>
    <row r="23" spans="3:3" x14ac:dyDescent="0.2">
      <c r="C23" s="13" t="s">
        <v>53</v>
      </c>
    </row>
    <row r="24" spans="3:3" x14ac:dyDescent="0.2">
      <c r="C24" s="13" t="s">
        <v>54</v>
      </c>
    </row>
  </sheetData>
  <conditionalFormatting sqref="L5:T15">
    <cfRule type="colorScale" priority="1">
      <colorScale>
        <cfvo type="min"/>
        <cfvo type="max"/>
        <color rgb="FFFCFCFF"/>
        <color rgb="FFF8696B"/>
      </colorScale>
    </cfRule>
    <cfRule type="colorScale" priority="2">
      <colorScale>
        <cfvo type="min"/>
        <cfvo type="percentile" val="50"/>
        <cfvo type="max"/>
        <color rgb="FF63BE7B"/>
        <color rgb="FFFFEB84"/>
        <color rgb="FFF8696B"/>
      </colorScale>
    </cfRule>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SelectPlayers</vt:lpstr>
      <vt:lpstr>NamesUsed</vt:lpstr>
      <vt:lpstr>Lists</vt:lpstr>
      <vt:lpstr>Players</vt:lpstr>
    </vt:vector>
  </TitlesOfParts>
  <Company>Contextures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S Dalgleish</dc:creator>
  <cp:lastModifiedBy>Microsoft Office User</cp:lastModifiedBy>
  <cp:lastPrinted>2017-07-17T12:11:10Z</cp:lastPrinted>
  <dcterms:created xsi:type="dcterms:W3CDTF">2008-05-12T20:44:33Z</dcterms:created>
  <dcterms:modified xsi:type="dcterms:W3CDTF">2017-07-17T12:11:51Z</dcterms:modified>
</cp:coreProperties>
</file>